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ministra3\Documents\AmministrazioneTrasparente\Bilanci\"/>
    </mc:Choice>
  </mc:AlternateContent>
  <xr:revisionPtr revIDLastSave="0" documentId="13_ncr:1_{7245AF4A-724C-4A5E-89C5-27483D3CB0E3}" xr6:coauthVersionLast="47" xr6:coauthVersionMax="47" xr10:uidLastSave="{00000000-0000-0000-0000-000000000000}"/>
  <bookViews>
    <workbookView xWindow="-120" yWindow="-120" windowWidth="29040" windowHeight="15720" xr2:uid="{19261229-517E-4AAB-9A29-3BA53A5794AB}"/>
  </bookViews>
  <sheets>
    <sheet name="Entrata" sheetId="1" r:id="rId1"/>
  </sheets>
  <definedNames>
    <definedName name="_xlnm.Print_Titles" localSheetId="0">Entrata!$1:$6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9" i="1" l="1"/>
  <c r="F437" i="1"/>
  <c r="F435" i="1"/>
  <c r="F433" i="1"/>
  <c r="F431" i="1"/>
  <c r="F429" i="1"/>
  <c r="F427" i="1"/>
  <c r="F425" i="1"/>
  <c r="F423" i="1"/>
  <c r="F421" i="1"/>
  <c r="F419" i="1"/>
  <c r="F417" i="1"/>
  <c r="F415" i="1"/>
  <c r="F413" i="1"/>
  <c r="F401" i="1"/>
  <c r="F399" i="1"/>
  <c r="F397" i="1"/>
  <c r="F395" i="1"/>
  <c r="F393" i="1"/>
  <c r="F391" i="1"/>
  <c r="F403" i="1" s="1"/>
  <c r="F382" i="1"/>
  <c r="F465" i="1" s="1"/>
  <c r="F380" i="1"/>
  <c r="F378" i="1"/>
  <c r="F367" i="1"/>
  <c r="F365" i="1"/>
  <c r="F363" i="1"/>
  <c r="F361" i="1"/>
  <c r="F359" i="1"/>
  <c r="F357" i="1"/>
  <c r="F355" i="1"/>
  <c r="F348" i="1"/>
  <c r="F346" i="1"/>
  <c r="F344" i="1"/>
  <c r="F342" i="1"/>
  <c r="F350" i="1" s="1"/>
  <c r="F331" i="1"/>
  <c r="F333" i="1" s="1"/>
  <c r="F460" i="1" s="1"/>
  <c r="F324" i="1"/>
  <c r="F322" i="1"/>
  <c r="F320" i="1"/>
  <c r="F318" i="1"/>
  <c r="F316" i="1"/>
  <c r="F314" i="1"/>
  <c r="F312" i="1"/>
  <c r="F306" i="1"/>
  <c r="F308" i="1" s="1"/>
  <c r="F458" i="1" s="1"/>
  <c r="F300" i="1"/>
  <c r="F298" i="1"/>
  <c r="F296" i="1"/>
  <c r="F290" i="1"/>
  <c r="F288" i="1"/>
  <c r="F286" i="1"/>
  <c r="F284" i="1"/>
  <c r="F278" i="1"/>
  <c r="F276" i="1"/>
  <c r="F274" i="1"/>
  <c r="F272" i="1"/>
  <c r="F270" i="1"/>
  <c r="F268" i="1"/>
  <c r="F266" i="1"/>
  <c r="F280" i="1" s="1"/>
  <c r="F455" i="1" s="1"/>
  <c r="F260" i="1"/>
  <c r="F258" i="1"/>
  <c r="F256" i="1"/>
  <c r="F262" i="1" s="1"/>
  <c r="F454" i="1" s="1"/>
  <c r="F254" i="1"/>
  <c r="F252" i="1"/>
  <c r="F250" i="1"/>
  <c r="F248" i="1"/>
  <c r="F242" i="1"/>
  <c r="F240" i="1"/>
  <c r="F244" i="1" s="1"/>
  <c r="F453" i="1" s="1"/>
  <c r="F234" i="1"/>
  <c r="F232" i="1"/>
  <c r="F230" i="1"/>
  <c r="F236" i="1" s="1"/>
  <c r="F75" i="1"/>
  <c r="G75" i="1"/>
  <c r="G100" i="1"/>
  <c r="G112" i="1"/>
  <c r="G114" i="1"/>
  <c r="G116" i="1"/>
  <c r="G150" i="1"/>
  <c r="G152" i="1"/>
  <c r="F106" i="1"/>
  <c r="G83" i="1"/>
  <c r="F302" i="1" l="1"/>
  <c r="F457" i="1" s="1"/>
  <c r="F441" i="1"/>
  <c r="F369" i="1"/>
  <c r="F463" i="1" s="1"/>
  <c r="F326" i="1"/>
  <c r="F459" i="1" s="1"/>
  <c r="F384" i="1"/>
  <c r="F464" i="1" s="1"/>
  <c r="F292" i="1"/>
  <c r="F456" i="1" s="1"/>
  <c r="F452" i="1"/>
  <c r="F467" i="1"/>
  <c r="F405" i="1"/>
  <c r="F466" i="1" s="1"/>
  <c r="F469" i="1"/>
  <c r="F443" i="1"/>
  <c r="F468" i="1" s="1"/>
  <c r="F462" i="1"/>
  <c r="F371" i="1"/>
  <c r="F461" i="1" s="1"/>
  <c r="G85" i="1"/>
  <c r="F54" i="1"/>
  <c r="F98" i="1"/>
  <c r="G156" i="1"/>
  <c r="G148" i="1"/>
  <c r="F156" i="1"/>
  <c r="F45" i="1"/>
  <c r="F167" i="1"/>
  <c r="G108" i="1"/>
  <c r="G73" i="1"/>
  <c r="G171" i="1"/>
  <c r="F171" i="1"/>
  <c r="G110" i="1"/>
  <c r="G54" i="1"/>
  <c r="F18" i="1"/>
  <c r="F20" i="1" s="1"/>
  <c r="F194" i="1" s="1"/>
  <c r="G18" i="1"/>
  <c r="G20" i="1" s="1"/>
  <c r="G194" i="1" s="1"/>
  <c r="F150" i="1"/>
  <c r="F43" i="1"/>
  <c r="F112" i="1"/>
  <c r="F52" i="1"/>
  <c r="F55" i="1" s="1"/>
  <c r="F199" i="1" s="1"/>
  <c r="F81" i="1"/>
  <c r="F182" i="1"/>
  <c r="F184" i="1" s="1"/>
  <c r="G43" i="1"/>
  <c r="F152" i="1"/>
  <c r="F148" i="1"/>
  <c r="F100" i="1"/>
  <c r="F83" i="1"/>
  <c r="F116" i="1"/>
  <c r="G167" i="1"/>
  <c r="F114" i="1"/>
  <c r="F24" i="1"/>
  <c r="F26" i="1" s="1"/>
  <c r="F195" i="1" s="1"/>
  <c r="F61" i="1"/>
  <c r="F169" i="1"/>
  <c r="F154" i="1"/>
  <c r="F135" i="1"/>
  <c r="F36" i="1"/>
  <c r="F110" i="1"/>
  <c r="F47" i="1"/>
  <c r="G122" i="1"/>
  <c r="G124" i="1" s="1"/>
  <c r="G207" i="1" s="1"/>
  <c r="F59" i="1"/>
  <c r="F108" i="1"/>
  <c r="F38" i="1"/>
  <c r="G59" i="1"/>
  <c r="F146" i="1"/>
  <c r="F96" i="1"/>
  <c r="G154" i="1"/>
  <c r="F85" i="1"/>
  <c r="G169" i="1"/>
  <c r="F335" i="1" l="1"/>
  <c r="F451" i="1" s="1"/>
  <c r="F470" i="1" s="1"/>
  <c r="G135" i="1"/>
  <c r="F71" i="1"/>
  <c r="F48" i="1"/>
  <c r="F198" i="1" s="1"/>
  <c r="F173" i="1"/>
  <c r="F213" i="1" s="1"/>
  <c r="G47" i="1"/>
  <c r="F62" i="1"/>
  <c r="F200" i="1" s="1"/>
  <c r="F118" i="1"/>
  <c r="F206" i="1" s="1"/>
  <c r="F39" i="1"/>
  <c r="F197" i="1" s="1"/>
  <c r="F87" i="1"/>
  <c r="F203" i="1" s="1"/>
  <c r="G106" i="1"/>
  <c r="G118" i="1" s="1"/>
  <c r="G206" i="1" s="1"/>
  <c r="G36" i="1"/>
  <c r="F133" i="1"/>
  <c r="F137" i="1" s="1"/>
  <c r="G173" i="1"/>
  <c r="F158" i="1"/>
  <c r="G52" i="1"/>
  <c r="G55" i="1" s="1"/>
  <c r="G199" i="1" s="1"/>
  <c r="F122" i="1"/>
  <c r="F124" i="1" s="1"/>
  <c r="F207" i="1" s="1"/>
  <c r="F73" i="1"/>
  <c r="F28" i="1"/>
  <c r="F193" i="1" s="1"/>
  <c r="F186" i="1"/>
  <c r="F214" i="1" s="1"/>
  <c r="F215" i="1"/>
  <c r="G133" i="1"/>
  <c r="G137" i="1" s="1"/>
  <c r="F102" i="1"/>
  <c r="G71" i="1"/>
  <c r="G77" i="1" s="1"/>
  <c r="G81" i="1"/>
  <c r="G87" i="1" s="1"/>
  <c r="G203" i="1" s="1"/>
  <c r="F77" i="1" l="1"/>
  <c r="F175" i="1"/>
  <c r="F212" i="1" s="1"/>
  <c r="G38" i="1"/>
  <c r="G39" i="1" s="1"/>
  <c r="G197" i="1" s="1"/>
  <c r="G98" i="1"/>
  <c r="F64" i="1"/>
  <c r="F196" i="1" s="1"/>
  <c r="G182" i="1"/>
  <c r="G184" i="1" s="1"/>
  <c r="G61" i="1"/>
  <c r="G62" i="1" s="1"/>
  <c r="G200" i="1" s="1"/>
  <c r="F89" i="1"/>
  <c r="F201" i="1" s="1"/>
  <c r="F202" i="1"/>
  <c r="G24" i="1"/>
  <c r="G26" i="1" s="1"/>
  <c r="G146" i="1"/>
  <c r="G158" i="1" s="1"/>
  <c r="G89" i="1"/>
  <c r="G201" i="1" s="1"/>
  <c r="G202" i="1"/>
  <c r="G45" i="1"/>
  <c r="G48" i="1" s="1"/>
  <c r="G198" i="1" s="1"/>
  <c r="F211" i="1"/>
  <c r="F160" i="1"/>
  <c r="F210" i="1" s="1"/>
  <c r="F205" i="1"/>
  <c r="F126" i="1"/>
  <c r="F204" i="1" s="1"/>
  <c r="F209" i="1"/>
  <c r="F139" i="1"/>
  <c r="F208" i="1" s="1"/>
  <c r="G96" i="1"/>
  <c r="G102" i="1" s="1"/>
  <c r="G209" i="1"/>
  <c r="G139" i="1"/>
  <c r="G208" i="1" s="1"/>
  <c r="G213" i="1"/>
  <c r="G175" i="1"/>
  <c r="G212" i="1" s="1"/>
  <c r="G186" i="1" l="1"/>
  <c r="G214" i="1" s="1"/>
  <c r="G215" i="1"/>
  <c r="G64" i="1"/>
  <c r="G196" i="1" s="1"/>
  <c r="F216" i="1"/>
  <c r="G195" i="1"/>
  <c r="G28" i="1"/>
  <c r="G193" i="1" s="1"/>
  <c r="G126" i="1"/>
  <c r="G204" i="1" s="1"/>
  <c r="G205" i="1"/>
  <c r="G160" i="1"/>
  <c r="G210" i="1" s="1"/>
  <c r="G211" i="1"/>
  <c r="G2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Luisa Cusinato</author>
  </authors>
  <commentList>
    <comment ref="D367" authorId="0" shapeId="0" xr:uid="{6ECC1610-96A4-4072-8D2E-1590FE982844}">
      <text>
        <r>
          <rPr>
            <b/>
            <sz val="9"/>
            <color indexed="81"/>
            <rFont val="Tahoma"/>
            <family val="2"/>
          </rPr>
          <t xml:space="preserve">Aggiunto da prospetto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<sst xmlns="http://schemas.openxmlformats.org/spreadsheetml/2006/main" count="276" uniqueCount="221">
  <si>
    <t>Titolo</t>
  </si>
  <si>
    <t xml:space="preserve">Categoria </t>
  </si>
  <si>
    <t>Capitolo</t>
  </si>
  <si>
    <r>
      <t xml:space="preserve">ENTRATA                                                   </t>
    </r>
    <r>
      <rPr>
        <sz val="12"/>
        <rFont val="Arial"/>
        <family val="2"/>
      </rPr>
      <t>Descrizione dei capitoli</t>
    </r>
  </si>
  <si>
    <t>Differenza Accertato - Prev.def:</t>
  </si>
  <si>
    <t>Differenza Residui</t>
  </si>
  <si>
    <t>(Col. 4-3)</t>
  </si>
  <si>
    <t>(Col. 9--1)</t>
  </si>
  <si>
    <t>11 - non esporre</t>
  </si>
  <si>
    <t>12 - non esporre</t>
  </si>
  <si>
    <t>PARTE I - ENTRATA</t>
  </si>
  <si>
    <t>AVANZO DI AMMINISTRAZIONE 2021 TOTALE</t>
  </si>
  <si>
    <t>AVANZO DI AMMINISTRAZIONE 2021 DESTINATO</t>
  </si>
  <si>
    <t>TITOLO I</t>
  </si>
  <si>
    <t>Entrate contributive</t>
  </si>
  <si>
    <t>Categoria 1^ - Entrate contributive di natura tributaria</t>
  </si>
  <si>
    <t>Entrate contributive di natura tributaria</t>
  </si>
  <si>
    <t>Totale categoria 1^ .......…....…..</t>
  </si>
  <si>
    <t>Categoria 2^ - Altre entrate contributive</t>
  </si>
  <si>
    <t>Altri contributi consortili</t>
  </si>
  <si>
    <t>Totale categoria 2^ .......…....…..</t>
  </si>
  <si>
    <t>Totale titolo I .........................</t>
  </si>
  <si>
    <t>TITOLO II</t>
  </si>
  <si>
    <t>Trasferimenti correnti da Enti Pubblici</t>
  </si>
  <si>
    <t>Categoria 1^ - Trasferimenti correnti dello Stato</t>
  </si>
  <si>
    <t>Recupero spese generali su lavori dello Stato</t>
  </si>
  <si>
    <t>Altri trasferimenti correnti dello Stato</t>
  </si>
  <si>
    <t>Totale categoria 1^ ..................</t>
  </si>
  <si>
    <t>Categoria 2^ - Trasferimenti correnti della Regione</t>
  </si>
  <si>
    <t>Reupero spese generali su lavori della Regione</t>
  </si>
  <si>
    <t>Contributi correnti per manutenzione e gestione di oo.pp.</t>
  </si>
  <si>
    <t>Altri trasferimenti correnti della Regione</t>
  </si>
  <si>
    <t>Totale categoria 2^ ..................</t>
  </si>
  <si>
    <t>Categoria 3^ - Trasferimenti correnti di Province e Comuni</t>
  </si>
  <si>
    <t>Recupero spese generali su lavori di Province e Comuni</t>
  </si>
  <si>
    <t>Altri trasferimenti correnti di Province e Comuni</t>
  </si>
  <si>
    <t>Totale categoria 3^ ..................</t>
  </si>
  <si>
    <t xml:space="preserve">Categoria 4^ - Trasferimenti correnti da altri soggetti pubblici </t>
  </si>
  <si>
    <t>Recupero spese generali su lavori di altri soggetti</t>
  </si>
  <si>
    <t>Altri trasferimenti correnti da altri soggetti</t>
  </si>
  <si>
    <t>Totale categoria 4^ ..................</t>
  </si>
  <si>
    <t>Totale titolo II .......................</t>
  </si>
  <si>
    <t>TITOLO III</t>
  </si>
  <si>
    <t>Altre entrate correnti</t>
  </si>
  <si>
    <t>Categoria 1^ - Rendite patrimoniali ed entrate da opere affidate al Consorzio</t>
  </si>
  <si>
    <t>Fitti attivi</t>
  </si>
  <si>
    <t>Entrate da opere affidate al Consorzio</t>
  </si>
  <si>
    <t>Altre entrate patrimoniali</t>
  </si>
  <si>
    <t>Categoria 2^ - Entrate e proventi diversi</t>
  </si>
  <si>
    <t>Proventi finanziari</t>
  </si>
  <si>
    <t>Recuperi e rimborsi diversi</t>
  </si>
  <si>
    <t>Altre entrate e proventi diversi</t>
  </si>
  <si>
    <t>Totale titolo III .......................</t>
  </si>
  <si>
    <t>TITOLO IV</t>
  </si>
  <si>
    <t>Entrate per movimenti di capitale</t>
  </si>
  <si>
    <t xml:space="preserve"> Categoria 1^ - Alienazione di immobilizzazioni</t>
  </si>
  <si>
    <t>Alienazione di terreni e fabbricati</t>
  </si>
  <si>
    <t>Alienazione di altre immobilizzazioni materiali</t>
  </si>
  <si>
    <t>Alienazione di immobilizzazioni immateriali</t>
  </si>
  <si>
    <t>Categoria 2^ - Trasferimenti per esecuzione e manutenzione di oo.pp.</t>
  </si>
  <si>
    <t xml:space="preserve">                         </t>
  </si>
  <si>
    <t>Trasferimenti in c/capitale dallo Stato</t>
  </si>
  <si>
    <t>Trasferimenti in c/capitale dalla Regione</t>
  </si>
  <si>
    <t>Trasferimenti in c/capitale da province e Comuni</t>
  </si>
  <si>
    <t>Trasferimenti in c/capitale altri Enti del settore pubblico</t>
  </si>
  <si>
    <t>Trasferimenti in c/capitale dalla proprietà consorziata</t>
  </si>
  <si>
    <t>Trasferimenti in c/capitale da altri soggetti</t>
  </si>
  <si>
    <t>Categoria 3^ - Altre entrate in c/capitale</t>
  </si>
  <si>
    <t>Altre entrate in c/capitale</t>
  </si>
  <si>
    <t>Totale titolo IV ......................</t>
  </si>
  <si>
    <t>TITOLO V</t>
  </si>
  <si>
    <t>Entrate derivanti da accensione di prestiti</t>
  </si>
  <si>
    <t>Categoria 1^ - Mutui e prestiti</t>
  </si>
  <si>
    <t>Assunzione di mutui e prestiti</t>
  </si>
  <si>
    <t>Restituzione prestiti erogati  a società partecipate</t>
  </si>
  <si>
    <t>Totale titolo V ......................</t>
  </si>
  <si>
    <t>TITOLO VI</t>
  </si>
  <si>
    <t>Partite di giro</t>
  </si>
  <si>
    <t>Categoria 1^ - Partite di giro</t>
  </si>
  <si>
    <t>Ritenute previdenziali e assistenziali al personale</t>
  </si>
  <si>
    <t>Ritenute erariali</t>
  </si>
  <si>
    <t>Altre ritenute al personale per conto di terzi</t>
  </si>
  <si>
    <t>Depositi cauzionali</t>
  </si>
  <si>
    <t>Rimborso anticipazioni servizio economato</t>
  </si>
  <si>
    <t>Altre partite di giro</t>
  </si>
  <si>
    <t>Totale titolo VI ......................</t>
  </si>
  <si>
    <t xml:space="preserve">TITOLO VII </t>
  </si>
  <si>
    <t>Entrate da gestioni idroelettriche</t>
  </si>
  <si>
    <t>Categoria 1^ - Proventi da gestioni idroelettriche</t>
  </si>
  <si>
    <t>Proventi da gestioni idroelettriche</t>
  </si>
  <si>
    <t>I.V.A.</t>
  </si>
  <si>
    <t>Finanziamento per nuove centrali</t>
  </si>
  <si>
    <t>Totale titolo VII ......................</t>
  </si>
  <si>
    <t>TITOLO VIII</t>
  </si>
  <si>
    <t>Gestioni speciali</t>
  </si>
  <si>
    <t>Categoria 1^ - Accorpamento straordinario 2015 residui di entrate a ruolo</t>
  </si>
  <si>
    <t>Accorpamento straordinario 2015 dei residui da entrate a ruolo</t>
  </si>
  <si>
    <t>Totale titolo VIII ......................</t>
  </si>
  <si>
    <t>RIEPILOGO GENERALE DELL'ENTRATA PER TITOLI E CATEGORIE</t>
  </si>
  <si>
    <t>AVANZO DI AMMINISTRAZIONE NON DESTINATO</t>
  </si>
  <si>
    <t>AVANZO DI AMMINISTRAZIONE DESTINATO</t>
  </si>
  <si>
    <t>TITOLO I - Entrate contributive</t>
  </si>
  <si>
    <t>Categoria 1^ - Entrate contibutive di natura tributaria</t>
  </si>
  <si>
    <t>TITOLO II - Trasferimenti correnti da Enti Pubblici</t>
  </si>
  <si>
    <t xml:space="preserve">Categoria 1^ - Trasferimenti correnti dello Stato </t>
  </si>
  <si>
    <t>Categoria 4^ - Trasferimenti correnti da altri soggetti pubblici</t>
  </si>
  <si>
    <t>TITOLO III - Altre entrate correnti</t>
  </si>
  <si>
    <t>TITOLO IV - Entrate per movimenti di capitale</t>
  </si>
  <si>
    <t>Categoria 1^ - Alienazione di immobilizzazioni</t>
  </si>
  <si>
    <t>Categoria 2^ - Trasferimenti per esecuzione e manutenzione di OO.PP.</t>
  </si>
  <si>
    <t>TITOLO V - Entrate derivanti da accensione di prestiti</t>
  </si>
  <si>
    <t>TITOLO VI - Partite di giro</t>
  </si>
  <si>
    <t>TITOLO VII - Entrate da gestioni idroelettriche</t>
  </si>
  <si>
    <t>TITOLO VIII - Gestioni speciali</t>
  </si>
  <si>
    <t>Totale Parte I - Entrata</t>
  </si>
  <si>
    <r>
      <t xml:space="preserve">SPESA                                                   </t>
    </r>
    <r>
      <rPr>
        <sz val="12"/>
        <rFont val="Arial"/>
        <family val="2"/>
      </rPr>
      <t>Descrizione dei capitoli</t>
    </r>
  </si>
  <si>
    <t>PARTE II - SPESA</t>
  </si>
  <si>
    <t>Spese correnti</t>
  </si>
  <si>
    <t>Categoria 1^ - Spese per gli organi dell'Ente</t>
  </si>
  <si>
    <t>Compensi e rimborsi agli amministratori e al revisore unico</t>
  </si>
  <si>
    <t>Spese per lo svolgimento delle consultazioni elettorali</t>
  </si>
  <si>
    <t>Altre spese per gli organi dell'Ente</t>
  </si>
  <si>
    <t>Categoria 2^- Oneri per relazioni istituzionali e comunicazione</t>
  </si>
  <si>
    <t>Spese di rappresentanza</t>
  </si>
  <si>
    <t>Altre spese per relazioni istituzionali e comunicazione</t>
  </si>
  <si>
    <t>Categoria 3^ - Oneri per il personale</t>
  </si>
  <si>
    <t>Retribuzioni lorde</t>
  </si>
  <si>
    <t>Rimborsi spese al personale</t>
  </si>
  <si>
    <t>Incentivi alla progettazione</t>
  </si>
  <si>
    <t>Premio di risultato in applicazione accordi nazionali ed aziendali</t>
  </si>
  <si>
    <t>Contributi a carico dell'Ente per il personale</t>
  </si>
  <si>
    <t>Spese per il personale in quiescenza</t>
  </si>
  <si>
    <t>Altre spese per il personale</t>
  </si>
  <si>
    <t>Categoria 4^ - Oneri per acquisto di beni, servizi e per prestazioni</t>
  </si>
  <si>
    <t>Acquisto di beni</t>
  </si>
  <si>
    <t>Esecuzione interventi in concorso con enti e utenti</t>
  </si>
  <si>
    <t>Utenze</t>
  </si>
  <si>
    <t>Prestazioni professionali, spese legali e notarili</t>
  </si>
  <si>
    <t>Assicurazioni</t>
  </si>
  <si>
    <t>Spese per riscossione ruoli</t>
  </si>
  <si>
    <t>Acquisto di altri servizi</t>
  </si>
  <si>
    <t>Totale categoria 4^……….</t>
  </si>
  <si>
    <t xml:space="preserve"> Categoria 5^ - Spese per utilizzo beni di terzi</t>
  </si>
  <si>
    <t>Fitti passivi immobili</t>
  </si>
  <si>
    <t>Noleggi</t>
  </si>
  <si>
    <t>Leasing</t>
  </si>
  <si>
    <t>Canoni demaniali</t>
  </si>
  <si>
    <t>Totale categoria 5^ ..................</t>
  </si>
  <si>
    <t>Categoria 6^ - Oneri finanziari</t>
  </si>
  <si>
    <t>Interessi passivi per ammortamento mutui e prestiti</t>
  </si>
  <si>
    <t>Interessi passivi per anticipazione di cassa</t>
  </si>
  <si>
    <t>Altri oneri finanziari</t>
  </si>
  <si>
    <t>Totale categoria 6^ ..................</t>
  </si>
  <si>
    <t>Categoria 7^ - Oneri tributari</t>
  </si>
  <si>
    <t>Imposte e tasse</t>
  </si>
  <si>
    <t>Totale categoria 7^ ..................</t>
  </si>
  <si>
    <t>Categoria 8^ - Altri oneri di gestione</t>
  </si>
  <si>
    <t>Contributi associativi</t>
  </si>
  <si>
    <t>Rimborsi ai concessionari</t>
  </si>
  <si>
    <t>Rimborsi ai consorziati</t>
  </si>
  <si>
    <t>Entrate contributive non riscuotibili</t>
  </si>
  <si>
    <t>Riversamento alla Regione di quota di canoni demaniali</t>
  </si>
  <si>
    <t>Vertenze</t>
  </si>
  <si>
    <t>Altri oneri diversi di gestione</t>
  </si>
  <si>
    <t>Totale categoria 8^ ..................</t>
  </si>
  <si>
    <t>Categoria 9^ - Fondo di riserva</t>
  </si>
  <si>
    <t>Fondo di riserva</t>
  </si>
  <si>
    <t>Totale categoria 9^ ..................</t>
  </si>
  <si>
    <t xml:space="preserve">                         Totale titolo I.........................</t>
  </si>
  <si>
    <t>Spese in conto capitale</t>
  </si>
  <si>
    <t>Categoria 1^ - Spese per oo.pp. di terzi</t>
  </si>
  <si>
    <t>Spese per oo.pp. finanziate dallo Stato</t>
  </si>
  <si>
    <t>Spese per oo.pp. finanziate dalla Regione</t>
  </si>
  <si>
    <t>Spese per oo.pp. finanziate da province e Comuni</t>
  </si>
  <si>
    <t>Spese per oo.pp. finanziate da altri soggetti</t>
  </si>
  <si>
    <t xml:space="preserve">Categoria 2^ - Spese per acquisizione e manutenzione di </t>
  </si>
  <si>
    <t xml:space="preserve">                       immobilizzazioni</t>
  </si>
  <si>
    <t>Acquisizione di terreni e fabbricati</t>
  </si>
  <si>
    <t>Manutenzione di fabbricati</t>
  </si>
  <si>
    <t>Acquisizione di altre immobilizzazioni materiali</t>
  </si>
  <si>
    <t>Manutenzione di altre immobilizzazioni materiali</t>
  </si>
  <si>
    <t>Acquisizione di immobilizzazioni immateriali</t>
  </si>
  <si>
    <t>Manutenzione di immobilizzazioni immateriali</t>
  </si>
  <si>
    <t>Spese per la progettazione di opere pubbliche</t>
  </si>
  <si>
    <r>
      <t xml:space="preserve">                         Totale titolo II</t>
    </r>
    <r>
      <rPr>
        <i/>
        <sz val="10"/>
        <rFont val="Arial"/>
        <family val="2"/>
      </rPr>
      <t>.......................</t>
    </r>
  </si>
  <si>
    <t>Restituzione di mutui e prestiti</t>
  </si>
  <si>
    <t>Categoria 1^ - Rimborso quote capitale mutui e prestiti</t>
  </si>
  <si>
    <t>Rimborso quote capitale mutui e prestiti</t>
  </si>
  <si>
    <t>Prestiti erogati a società partecipate</t>
  </si>
  <si>
    <r>
      <t xml:space="preserve">                         Totale titolo III</t>
    </r>
    <r>
      <rPr>
        <i/>
        <sz val="10"/>
        <rFont val="Arial"/>
        <family val="2"/>
      </rPr>
      <t>.....................</t>
    </r>
  </si>
  <si>
    <t>Ritenute previdenziali ed assistenziali al personale</t>
  </si>
  <si>
    <t>Anticipazioni servizio economato</t>
  </si>
  <si>
    <t>Spese per gestioni idroelettriche</t>
  </si>
  <si>
    <t>Categoria 1^ - Spese per gestioni idroelettriche</t>
  </si>
  <si>
    <t>Imposte, tasse e canoni demaniali</t>
  </si>
  <si>
    <t>Spese di manutenzione ordinaria</t>
  </si>
  <si>
    <t>Spese di manutenzione straordinaria</t>
  </si>
  <si>
    <t>Spese accessorie</t>
  </si>
  <si>
    <t>Consulenze e prestazioni</t>
  </si>
  <si>
    <t>Costruzione nuovi impianti</t>
  </si>
  <si>
    <t>Ammortamenti</t>
  </si>
  <si>
    <t>Accantonamenti per compensazione prezzo energia ex art. 15 bis D.L. 4/2022</t>
  </si>
  <si>
    <t>Distribuzione utili associazione in partecipazione</t>
  </si>
  <si>
    <t>Rimborso apporto di capitale da privati</t>
  </si>
  <si>
    <t>Rimborso quota capitale ammortamento mutui costruzione nuovi impianti</t>
  </si>
  <si>
    <t>Rimborso quota interessi ammortamento mutui costruzione nuovi impianti</t>
  </si>
  <si>
    <t>Totale titolo V .......................</t>
  </si>
  <si>
    <r>
      <t xml:space="preserve">RIEPILOGO GENERALE DELLA SPESA </t>
    </r>
    <r>
      <rPr>
        <b/>
        <sz val="9"/>
        <rFont val="Arial"/>
        <family val="2"/>
      </rPr>
      <t>PER</t>
    </r>
    <r>
      <rPr>
        <b/>
        <sz val="10"/>
        <rFont val="Arial"/>
        <family val="2"/>
      </rPr>
      <t xml:space="preserve"> TITOLI </t>
    </r>
    <r>
      <rPr>
        <b/>
        <sz val="9"/>
        <rFont val="Arial"/>
        <family val="2"/>
      </rPr>
      <t xml:space="preserve">E </t>
    </r>
    <r>
      <rPr>
        <b/>
        <sz val="10"/>
        <rFont val="Arial"/>
        <family val="2"/>
      </rPr>
      <t>CATEGORIE</t>
    </r>
  </si>
  <si>
    <t>Disavanzo di amministrazione al 31/12/2020</t>
  </si>
  <si>
    <t>TITOLO I - Spese correnti</t>
  </si>
  <si>
    <t>Categoria 2^ - Oneri per relazioni istituzionali e comunicazione</t>
  </si>
  <si>
    <t>Categoria 5^ - Spese per utilizzo beni di terzi</t>
  </si>
  <si>
    <t>TITOLO II - Spese in conto capitale</t>
  </si>
  <si>
    <t>Categoria 1^ - Spese per OO.PP. di terzi</t>
  </si>
  <si>
    <r>
      <t>Categoria 2^ -</t>
    </r>
    <r>
      <rPr>
        <sz val="9"/>
        <rFont val="Arial"/>
        <family val="2"/>
      </rPr>
      <t xml:space="preserve"> Spese per acquisizione e manutenzione di immobilizzazioni</t>
    </r>
  </si>
  <si>
    <t>TITOLO III - Restituzione di mutui e prestiti</t>
  </si>
  <si>
    <t>TITOLO IV - Partite di giro</t>
  </si>
  <si>
    <t>TITOLO V - Spese per gestioni idroelettriche</t>
  </si>
  <si>
    <t>Totale Parte II - Spesa</t>
  </si>
  <si>
    <t>ACCERTAMENTI</t>
  </si>
  <si>
    <t>IMPEGNI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</si>
</sst>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#,##0.00_ ;\-#,##0.00\ "/>
    <numFmt numFmtId="165" formatCode="_-&quot;L.&quot;\ * #,##0.00_-;\-&quot;L.&quot;\ * #,##0.00_-;_-&quot;L.&quot;\ * &quot;-&quot;??_-;_-@_-"/>
  </numFmts>
  <fonts count="18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4"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right" vertical="center" wrapText="1"/>
    </xf>
    <xf numFmtId="4" fontId="8" fillId="0" borderId="9" xfId="0" applyNumberFormat="1" applyFont="1" applyBorder="1" applyAlignment="1">
      <alignment horizontal="right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7" fillId="0" borderId="11" xfId="0" quotePrefix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vertical="center" wrapText="1"/>
    </xf>
    <xf numFmtId="3" fontId="8" fillId="0" borderId="11" xfId="0" applyNumberFormat="1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11" xfId="0" quotePrefix="1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 wrapText="1"/>
    </xf>
    <xf numFmtId="3" fontId="8" fillId="0" borderId="11" xfId="0" applyNumberFormat="1" applyFont="1" applyBorder="1" applyAlignment="1">
      <alignment horizontal="right" vertical="center"/>
    </xf>
    <xf numFmtId="4" fontId="1" fillId="0" borderId="11" xfId="1" applyNumberFormat="1" applyFont="1" applyFill="1" applyBorder="1" applyAlignment="1">
      <alignment vertical="center"/>
    </xf>
    <xf numFmtId="0" fontId="1" fillId="0" borderId="11" xfId="0" quotePrefix="1" applyFont="1" applyBorder="1" applyAlignment="1">
      <alignment horizontal="left" vertical="center" wrapText="1"/>
    </xf>
    <xf numFmtId="4" fontId="8" fillId="0" borderId="12" xfId="1" applyNumberFormat="1" applyFont="1" applyFill="1" applyBorder="1" applyAlignment="1">
      <alignment vertical="center"/>
    </xf>
    <xf numFmtId="164" fontId="1" fillId="0" borderId="11" xfId="1" applyNumberFormat="1" applyFont="1" applyFill="1" applyBorder="1" applyAlignment="1">
      <alignment vertical="center"/>
    </xf>
    <xf numFmtId="0" fontId="10" fillId="0" borderId="13" xfId="0" quotePrefix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14" xfId="0" applyNumberFormat="1" applyFont="1" applyBorder="1" applyAlignment="1">
      <alignment vertical="center" wrapText="1"/>
    </xf>
    <xf numFmtId="0" fontId="9" fillId="0" borderId="11" xfId="0" quotePrefix="1" applyFont="1" applyBorder="1" applyAlignment="1">
      <alignment horizontal="right" vertical="center" wrapText="1"/>
    </xf>
    <xf numFmtId="4" fontId="8" fillId="0" borderId="15" xfId="0" applyNumberFormat="1" applyFont="1" applyBorder="1" applyAlignment="1">
      <alignment vertical="center" wrapText="1"/>
    </xf>
    <xf numFmtId="0" fontId="10" fillId="0" borderId="11" xfId="0" quotePrefix="1" applyFont="1" applyBorder="1" applyAlignment="1">
      <alignment horizontal="right" vertical="center" wrapText="1"/>
    </xf>
    <xf numFmtId="0" fontId="9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4" fontId="1" fillId="0" borderId="16" xfId="0" applyNumberFormat="1" applyFont="1" applyBorder="1" applyAlignment="1">
      <alignment vertical="center" wrapText="1"/>
    </xf>
    <xf numFmtId="0" fontId="9" fillId="0" borderId="13" xfId="0" quotePrefix="1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/>
    </xf>
    <xf numFmtId="0" fontId="9" fillId="0" borderId="11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0" fillId="0" borderId="11" xfId="0" quotePrefix="1" applyNumberFormat="1" applyFont="1" applyBorder="1" applyAlignment="1">
      <alignment horizontal="right" vertical="center" wrapText="1"/>
    </xf>
    <xf numFmtId="0" fontId="10" fillId="0" borderId="11" xfId="0" applyFont="1" applyBorder="1" applyAlignment="1">
      <alignment horizontal="justify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Continuous" vertical="center"/>
    </xf>
    <xf numFmtId="0" fontId="7" fillId="0" borderId="11" xfId="0" quotePrefix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vertical="center" wrapText="1"/>
    </xf>
    <xf numFmtId="4" fontId="11" fillId="0" borderId="7" xfId="0" applyNumberFormat="1" applyFont="1" applyBorder="1" applyAlignment="1">
      <alignment vertical="center" wrapText="1"/>
    </xf>
    <xf numFmtId="4" fontId="11" fillId="0" borderId="11" xfId="0" applyNumberFormat="1" applyFont="1" applyBorder="1" applyAlignment="1">
      <alignment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vertical="center" wrapText="1"/>
    </xf>
    <xf numFmtId="4" fontId="7" fillId="0" borderId="7" xfId="0" applyNumberFormat="1" applyFont="1" applyBorder="1" applyAlignment="1">
      <alignment vertical="center" wrapText="1"/>
    </xf>
    <xf numFmtId="4" fontId="12" fillId="0" borderId="11" xfId="0" applyNumberFormat="1" applyFont="1" applyBorder="1" applyAlignment="1">
      <alignment vertical="center" wrapText="1"/>
    </xf>
    <xf numFmtId="4" fontId="1" fillId="0" borderId="14" xfId="0" applyNumberFormat="1" applyFont="1" applyBorder="1" applyAlignment="1">
      <alignment horizontal="right" vertical="center"/>
    </xf>
    <xf numFmtId="4" fontId="7" fillId="0" borderId="7" xfId="0" applyNumberFormat="1" applyFont="1" applyBorder="1" applyAlignment="1">
      <alignment horizontal="right" vertical="center"/>
    </xf>
    <xf numFmtId="4" fontId="1" fillId="0" borderId="17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4" fontId="11" fillId="0" borderId="16" xfId="0" applyNumberFormat="1" applyFont="1" applyBorder="1" applyAlignment="1">
      <alignment vertical="center" wrapText="1"/>
    </xf>
    <xf numFmtId="0" fontId="1" fillId="0" borderId="18" xfId="0" applyFont="1" applyBorder="1" applyAlignment="1">
      <alignment horizontal="left" vertical="center" wrapText="1"/>
    </xf>
    <xf numFmtId="4" fontId="13" fillId="0" borderId="7" xfId="0" applyNumberFormat="1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4" fontId="11" fillId="0" borderId="19" xfId="0" applyNumberFormat="1" applyFont="1" applyBorder="1" applyAlignment="1">
      <alignment horizontal="right" vertical="center"/>
    </xf>
    <xf numFmtId="4" fontId="11" fillId="0" borderId="14" xfId="0" applyNumberFormat="1" applyFont="1" applyBorder="1" applyAlignment="1">
      <alignment horizontal="right" vertical="center"/>
    </xf>
    <xf numFmtId="0" fontId="7" fillId="0" borderId="11" xfId="0" quotePrefix="1" applyFont="1" applyBorder="1" applyAlignment="1">
      <alignment horizontal="left" vertical="center" wrapText="1"/>
    </xf>
    <xf numFmtId="4" fontId="13" fillId="0" borderId="7" xfId="0" applyNumberFormat="1" applyFont="1" applyBorder="1" applyAlignment="1">
      <alignment horizontal="right" vertical="center"/>
    </xf>
    <xf numFmtId="0" fontId="1" fillId="0" borderId="15" xfId="0" quotePrefix="1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3" fontId="1" fillId="0" borderId="10" xfId="0" applyNumberFormat="1" applyFont="1" applyBorder="1" applyAlignment="1">
      <alignment horizontal="center" wrapText="1"/>
    </xf>
    <xf numFmtId="3" fontId="1" fillId="0" borderId="11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left" wrapText="1"/>
    </xf>
    <xf numFmtId="4" fontId="1" fillId="0" borderId="14" xfId="0" applyNumberFormat="1" applyFont="1" applyBorder="1" applyAlignment="1">
      <alignment horizontal="right"/>
    </xf>
    <xf numFmtId="4" fontId="11" fillId="0" borderId="14" xfId="0" applyNumberFormat="1" applyFont="1" applyBorder="1" applyAlignment="1">
      <alignment horizontal="right"/>
    </xf>
    <xf numFmtId="4" fontId="7" fillId="0" borderId="7" xfId="0" quotePrefix="1" applyNumberFormat="1" applyFont="1" applyBorder="1" applyAlignment="1">
      <alignment horizontal="right" vertical="center"/>
    </xf>
    <xf numFmtId="4" fontId="13" fillId="0" borderId="7" xfId="0" quotePrefix="1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wrapText="1"/>
    </xf>
    <xf numFmtId="0" fontId="3" fillId="0" borderId="0" xfId="0" applyFont="1"/>
    <xf numFmtId="0" fontId="8" fillId="0" borderId="0" xfId="0" applyFont="1"/>
    <xf numFmtId="0" fontId="1" fillId="0" borderId="0" xfId="0" applyFont="1"/>
    <xf numFmtId="4" fontId="1" fillId="0" borderId="0" xfId="0" applyNumberFormat="1" applyFont="1"/>
    <xf numFmtId="3" fontId="1" fillId="0" borderId="23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wrapText="1"/>
    </xf>
    <xf numFmtId="4" fontId="8" fillId="0" borderId="9" xfId="0" applyNumberFormat="1" applyFont="1" applyBorder="1"/>
    <xf numFmtId="0" fontId="7" fillId="0" borderId="15" xfId="0" applyFont="1" applyBorder="1" applyAlignment="1">
      <alignment horizontal="center" vertical="center"/>
    </xf>
    <xf numFmtId="3" fontId="8" fillId="0" borderId="11" xfId="0" applyNumberFormat="1" applyFont="1" applyBorder="1"/>
    <xf numFmtId="4" fontId="8" fillId="0" borderId="11" xfId="0" applyNumberFormat="1" applyFont="1" applyBorder="1"/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left" vertical="center"/>
    </xf>
    <xf numFmtId="4" fontId="1" fillId="0" borderId="11" xfId="0" applyNumberFormat="1" applyFont="1" applyBorder="1"/>
    <xf numFmtId="4" fontId="11" fillId="0" borderId="11" xfId="0" applyNumberFormat="1" applyFont="1" applyBorder="1"/>
    <xf numFmtId="4" fontId="8" fillId="0" borderId="12" xfId="0" applyNumberFormat="1" applyFont="1" applyBorder="1"/>
    <xf numFmtId="3" fontId="1" fillId="0" borderId="10" xfId="0" applyNumberFormat="1" applyFont="1" applyBorder="1" applyAlignment="1">
      <alignment vertical="center" wrapText="1"/>
    </xf>
    <xf numFmtId="4" fontId="1" fillId="0" borderId="7" xfId="0" applyNumberFormat="1" applyFont="1" applyBorder="1"/>
    <xf numFmtId="4" fontId="11" fillId="0" borderId="7" xfId="0" applyNumberFormat="1" applyFont="1" applyBorder="1"/>
    <xf numFmtId="4" fontId="8" fillId="0" borderId="15" xfId="0" applyNumberFormat="1" applyFont="1" applyBorder="1"/>
    <xf numFmtId="0" fontId="9" fillId="0" borderId="11" xfId="0" quotePrefix="1" applyFont="1" applyBorder="1" applyAlignment="1">
      <alignment horizontal="left" vertical="center"/>
    </xf>
    <xf numFmtId="0" fontId="1" fillId="0" borderId="11" xfId="0" applyFont="1" applyBorder="1" applyAlignment="1">
      <alignment horizontal="justify" vertical="center"/>
    </xf>
    <xf numFmtId="0" fontId="9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/>
    </xf>
    <xf numFmtId="3" fontId="1" fillId="0" borderId="11" xfId="0" applyNumberFormat="1" applyFont="1" applyBorder="1"/>
    <xf numFmtId="0" fontId="1" fillId="0" borderId="11" xfId="0" applyFont="1" applyBorder="1" applyAlignment="1">
      <alignment horizontal="center" vertical="center" wrapText="1"/>
    </xf>
    <xf numFmtId="0" fontId="10" fillId="0" borderId="11" xfId="0" quotePrefix="1" applyFont="1" applyBorder="1" applyAlignment="1">
      <alignment horizontal="left" vertical="center"/>
    </xf>
    <xf numFmtId="0" fontId="1" fillId="0" borderId="11" xfId="0" quotePrefix="1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0" fontId="9" fillId="0" borderId="11" xfId="0" quotePrefix="1" applyFont="1" applyBorder="1" applyAlignment="1">
      <alignment horizontal="justify" vertical="center"/>
    </xf>
    <xf numFmtId="0" fontId="1" fillId="0" borderId="10" xfId="0" applyFont="1" applyBorder="1"/>
    <xf numFmtId="4" fontId="1" fillId="0" borderId="12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0" fontId="7" fillId="0" borderId="11" xfId="0" quotePrefix="1" applyFont="1" applyBorder="1" applyAlignment="1">
      <alignment horizontal="left" vertical="center"/>
    </xf>
    <xf numFmtId="0" fontId="7" fillId="0" borderId="17" xfId="0" quotePrefix="1" applyFont="1" applyBorder="1" applyAlignment="1">
      <alignment horizontal="left" vertical="center"/>
    </xf>
    <xf numFmtId="0" fontId="14" fillId="0" borderId="17" xfId="0" quotePrefix="1" applyFont="1" applyBorder="1" applyAlignment="1">
      <alignment horizontal="left" vertical="center"/>
    </xf>
    <xf numFmtId="0" fontId="7" fillId="0" borderId="15" xfId="0" quotePrefix="1" applyFont="1" applyBorder="1" applyAlignment="1">
      <alignment horizontal="left" vertical="center"/>
    </xf>
    <xf numFmtId="0" fontId="7" fillId="0" borderId="11" xfId="0" applyFont="1" applyBorder="1" applyAlignment="1">
      <alignment horizontal="left"/>
    </xf>
    <xf numFmtId="4" fontId="7" fillId="0" borderId="2" xfId="0" applyNumberFormat="1" applyFont="1" applyBorder="1" applyAlignment="1">
      <alignment horizontal="right"/>
    </xf>
    <xf numFmtId="0" fontId="1" fillId="0" borderId="11" xfId="0" quotePrefix="1" applyFont="1" applyBorder="1" applyAlignment="1">
      <alignment horizontal="justify" vertical="center"/>
    </xf>
    <xf numFmtId="0" fontId="1" fillId="0" borderId="11" xfId="0" quotePrefix="1" applyFont="1" applyBorder="1" applyAlignment="1">
      <alignment horizontal="justify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3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 textRotation="90"/>
    </xf>
    <xf numFmtId="0" fontId="1" fillId="0" borderId="20" xfId="0" applyFont="1" applyBorder="1"/>
    <xf numFmtId="0" fontId="1" fillId="0" borderId="22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wrapText="1"/>
    </xf>
    <xf numFmtId="0" fontId="6" fillId="0" borderId="6" xfId="0" applyFont="1" applyBorder="1" applyAlignment="1">
      <alignment wrapText="1"/>
    </xf>
  </cellXfs>
  <cellStyles count="3">
    <cellStyle name="Migliaia [0]" xfId="1" builtinId="6"/>
    <cellStyle name="Normale" xfId="0" builtinId="0"/>
    <cellStyle name="Valuta 2" xfId="2" xr:uid="{5DA53D9B-BC34-4011-9D8C-87771A571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33543-33AD-45C0-A170-E988B07EE8F8}">
  <sheetPr>
    <pageSetUpPr fitToPage="1"/>
  </sheetPr>
  <dimension ref="A1:G470"/>
  <sheetViews>
    <sheetView tabSelected="1" zoomScale="130" zoomScaleNormal="130" workbookViewId="0">
      <selection sqref="A1:A6"/>
    </sheetView>
  </sheetViews>
  <sheetFormatPr defaultRowHeight="12.75" x14ac:dyDescent="0.2"/>
  <cols>
    <col min="1" max="2" width="3.7109375" customWidth="1"/>
    <col min="3" max="3" width="6.28515625" customWidth="1"/>
    <col min="4" max="4" width="60.7109375" customWidth="1"/>
    <col min="5" max="5" width="13.7109375" style="80" customWidth="1"/>
    <col min="6" max="6" width="13.140625" style="80" hidden="1" customWidth="1"/>
    <col min="7" max="7" width="13.85546875" style="80" hidden="1" customWidth="1"/>
    <col min="248" max="249" width="3.7109375" customWidth="1"/>
    <col min="250" max="250" width="6.28515625" customWidth="1"/>
    <col min="251" max="251" width="60.7109375" customWidth="1"/>
    <col min="252" max="253" width="13.7109375" customWidth="1"/>
    <col min="254" max="254" width="14.5703125" customWidth="1"/>
    <col min="255" max="261" width="13.7109375" customWidth="1"/>
    <col min="262" max="263" width="0" hidden="1" customWidth="1"/>
    <col min="504" max="505" width="3.7109375" customWidth="1"/>
    <col min="506" max="506" width="6.28515625" customWidth="1"/>
    <col min="507" max="507" width="60.7109375" customWidth="1"/>
    <col min="508" max="509" width="13.7109375" customWidth="1"/>
    <col min="510" max="510" width="14.5703125" customWidth="1"/>
    <col min="511" max="517" width="13.7109375" customWidth="1"/>
    <col min="518" max="519" width="0" hidden="1" customWidth="1"/>
    <col min="760" max="761" width="3.7109375" customWidth="1"/>
    <col min="762" max="762" width="6.28515625" customWidth="1"/>
    <col min="763" max="763" width="60.7109375" customWidth="1"/>
    <col min="764" max="765" width="13.7109375" customWidth="1"/>
    <col min="766" max="766" width="14.5703125" customWidth="1"/>
    <col min="767" max="773" width="13.7109375" customWidth="1"/>
    <col min="774" max="775" width="0" hidden="1" customWidth="1"/>
    <col min="1016" max="1017" width="3.7109375" customWidth="1"/>
    <col min="1018" max="1018" width="6.28515625" customWidth="1"/>
    <col min="1019" max="1019" width="60.7109375" customWidth="1"/>
    <col min="1020" max="1021" width="13.7109375" customWidth="1"/>
    <col min="1022" max="1022" width="14.5703125" customWidth="1"/>
    <col min="1023" max="1029" width="13.7109375" customWidth="1"/>
    <col min="1030" max="1031" width="0" hidden="1" customWidth="1"/>
    <col min="1272" max="1273" width="3.7109375" customWidth="1"/>
    <col min="1274" max="1274" width="6.28515625" customWidth="1"/>
    <col min="1275" max="1275" width="60.7109375" customWidth="1"/>
    <col min="1276" max="1277" width="13.7109375" customWidth="1"/>
    <col min="1278" max="1278" width="14.5703125" customWidth="1"/>
    <col min="1279" max="1285" width="13.7109375" customWidth="1"/>
    <col min="1286" max="1287" width="0" hidden="1" customWidth="1"/>
    <col min="1528" max="1529" width="3.7109375" customWidth="1"/>
    <col min="1530" max="1530" width="6.28515625" customWidth="1"/>
    <col min="1531" max="1531" width="60.7109375" customWidth="1"/>
    <col min="1532" max="1533" width="13.7109375" customWidth="1"/>
    <col min="1534" max="1534" width="14.5703125" customWidth="1"/>
    <col min="1535" max="1541" width="13.7109375" customWidth="1"/>
    <col min="1542" max="1543" width="0" hidden="1" customWidth="1"/>
    <col min="1784" max="1785" width="3.7109375" customWidth="1"/>
    <col min="1786" max="1786" width="6.28515625" customWidth="1"/>
    <col min="1787" max="1787" width="60.7109375" customWidth="1"/>
    <col min="1788" max="1789" width="13.7109375" customWidth="1"/>
    <col min="1790" max="1790" width="14.5703125" customWidth="1"/>
    <col min="1791" max="1797" width="13.7109375" customWidth="1"/>
    <col min="1798" max="1799" width="0" hidden="1" customWidth="1"/>
    <col min="2040" max="2041" width="3.7109375" customWidth="1"/>
    <col min="2042" max="2042" width="6.28515625" customWidth="1"/>
    <col min="2043" max="2043" width="60.7109375" customWidth="1"/>
    <col min="2044" max="2045" width="13.7109375" customWidth="1"/>
    <col min="2046" max="2046" width="14.5703125" customWidth="1"/>
    <col min="2047" max="2053" width="13.7109375" customWidth="1"/>
    <col min="2054" max="2055" width="0" hidden="1" customWidth="1"/>
    <col min="2296" max="2297" width="3.7109375" customWidth="1"/>
    <col min="2298" max="2298" width="6.28515625" customWidth="1"/>
    <col min="2299" max="2299" width="60.7109375" customWidth="1"/>
    <col min="2300" max="2301" width="13.7109375" customWidth="1"/>
    <col min="2302" max="2302" width="14.5703125" customWidth="1"/>
    <col min="2303" max="2309" width="13.7109375" customWidth="1"/>
    <col min="2310" max="2311" width="0" hidden="1" customWidth="1"/>
    <col min="2552" max="2553" width="3.7109375" customWidth="1"/>
    <col min="2554" max="2554" width="6.28515625" customWidth="1"/>
    <col min="2555" max="2555" width="60.7109375" customWidth="1"/>
    <col min="2556" max="2557" width="13.7109375" customWidth="1"/>
    <col min="2558" max="2558" width="14.5703125" customWidth="1"/>
    <col min="2559" max="2565" width="13.7109375" customWidth="1"/>
    <col min="2566" max="2567" width="0" hidden="1" customWidth="1"/>
    <col min="2808" max="2809" width="3.7109375" customWidth="1"/>
    <col min="2810" max="2810" width="6.28515625" customWidth="1"/>
    <col min="2811" max="2811" width="60.7109375" customWidth="1"/>
    <col min="2812" max="2813" width="13.7109375" customWidth="1"/>
    <col min="2814" max="2814" width="14.5703125" customWidth="1"/>
    <col min="2815" max="2821" width="13.7109375" customWidth="1"/>
    <col min="2822" max="2823" width="0" hidden="1" customWidth="1"/>
    <col min="3064" max="3065" width="3.7109375" customWidth="1"/>
    <col min="3066" max="3066" width="6.28515625" customWidth="1"/>
    <col min="3067" max="3067" width="60.7109375" customWidth="1"/>
    <col min="3068" max="3069" width="13.7109375" customWidth="1"/>
    <col min="3070" max="3070" width="14.5703125" customWidth="1"/>
    <col min="3071" max="3077" width="13.7109375" customWidth="1"/>
    <col min="3078" max="3079" width="0" hidden="1" customWidth="1"/>
    <col min="3320" max="3321" width="3.7109375" customWidth="1"/>
    <col min="3322" max="3322" width="6.28515625" customWidth="1"/>
    <col min="3323" max="3323" width="60.7109375" customWidth="1"/>
    <col min="3324" max="3325" width="13.7109375" customWidth="1"/>
    <col min="3326" max="3326" width="14.5703125" customWidth="1"/>
    <col min="3327" max="3333" width="13.7109375" customWidth="1"/>
    <col min="3334" max="3335" width="0" hidden="1" customWidth="1"/>
    <col min="3576" max="3577" width="3.7109375" customWidth="1"/>
    <col min="3578" max="3578" width="6.28515625" customWidth="1"/>
    <col min="3579" max="3579" width="60.7109375" customWidth="1"/>
    <col min="3580" max="3581" width="13.7109375" customWidth="1"/>
    <col min="3582" max="3582" width="14.5703125" customWidth="1"/>
    <col min="3583" max="3589" width="13.7109375" customWidth="1"/>
    <col min="3590" max="3591" width="0" hidden="1" customWidth="1"/>
    <col min="3832" max="3833" width="3.7109375" customWidth="1"/>
    <col min="3834" max="3834" width="6.28515625" customWidth="1"/>
    <col min="3835" max="3835" width="60.7109375" customWidth="1"/>
    <col min="3836" max="3837" width="13.7109375" customWidth="1"/>
    <col min="3838" max="3838" width="14.5703125" customWidth="1"/>
    <col min="3839" max="3845" width="13.7109375" customWidth="1"/>
    <col min="3846" max="3847" width="0" hidden="1" customWidth="1"/>
    <col min="4088" max="4089" width="3.7109375" customWidth="1"/>
    <col min="4090" max="4090" width="6.28515625" customWidth="1"/>
    <col min="4091" max="4091" width="60.7109375" customWidth="1"/>
    <col min="4092" max="4093" width="13.7109375" customWidth="1"/>
    <col min="4094" max="4094" width="14.5703125" customWidth="1"/>
    <col min="4095" max="4101" width="13.7109375" customWidth="1"/>
    <col min="4102" max="4103" width="0" hidden="1" customWidth="1"/>
    <col min="4344" max="4345" width="3.7109375" customWidth="1"/>
    <col min="4346" max="4346" width="6.28515625" customWidth="1"/>
    <col min="4347" max="4347" width="60.7109375" customWidth="1"/>
    <col min="4348" max="4349" width="13.7109375" customWidth="1"/>
    <col min="4350" max="4350" width="14.5703125" customWidth="1"/>
    <col min="4351" max="4357" width="13.7109375" customWidth="1"/>
    <col min="4358" max="4359" width="0" hidden="1" customWidth="1"/>
    <col min="4600" max="4601" width="3.7109375" customWidth="1"/>
    <col min="4602" max="4602" width="6.28515625" customWidth="1"/>
    <col min="4603" max="4603" width="60.7109375" customWidth="1"/>
    <col min="4604" max="4605" width="13.7109375" customWidth="1"/>
    <col min="4606" max="4606" width="14.5703125" customWidth="1"/>
    <col min="4607" max="4613" width="13.7109375" customWidth="1"/>
    <col min="4614" max="4615" width="0" hidden="1" customWidth="1"/>
    <col min="4856" max="4857" width="3.7109375" customWidth="1"/>
    <col min="4858" max="4858" width="6.28515625" customWidth="1"/>
    <col min="4859" max="4859" width="60.7109375" customWidth="1"/>
    <col min="4860" max="4861" width="13.7109375" customWidth="1"/>
    <col min="4862" max="4862" width="14.5703125" customWidth="1"/>
    <col min="4863" max="4869" width="13.7109375" customWidth="1"/>
    <col min="4870" max="4871" width="0" hidden="1" customWidth="1"/>
    <col min="5112" max="5113" width="3.7109375" customWidth="1"/>
    <col min="5114" max="5114" width="6.28515625" customWidth="1"/>
    <col min="5115" max="5115" width="60.7109375" customWidth="1"/>
    <col min="5116" max="5117" width="13.7109375" customWidth="1"/>
    <col min="5118" max="5118" width="14.5703125" customWidth="1"/>
    <col min="5119" max="5125" width="13.7109375" customWidth="1"/>
    <col min="5126" max="5127" width="0" hidden="1" customWidth="1"/>
    <col min="5368" max="5369" width="3.7109375" customWidth="1"/>
    <col min="5370" max="5370" width="6.28515625" customWidth="1"/>
    <col min="5371" max="5371" width="60.7109375" customWidth="1"/>
    <col min="5372" max="5373" width="13.7109375" customWidth="1"/>
    <col min="5374" max="5374" width="14.5703125" customWidth="1"/>
    <col min="5375" max="5381" width="13.7109375" customWidth="1"/>
    <col min="5382" max="5383" width="0" hidden="1" customWidth="1"/>
    <col min="5624" max="5625" width="3.7109375" customWidth="1"/>
    <col min="5626" max="5626" width="6.28515625" customWidth="1"/>
    <col min="5627" max="5627" width="60.7109375" customWidth="1"/>
    <col min="5628" max="5629" width="13.7109375" customWidth="1"/>
    <col min="5630" max="5630" width="14.5703125" customWidth="1"/>
    <col min="5631" max="5637" width="13.7109375" customWidth="1"/>
    <col min="5638" max="5639" width="0" hidden="1" customWidth="1"/>
    <col min="5880" max="5881" width="3.7109375" customWidth="1"/>
    <col min="5882" max="5882" width="6.28515625" customWidth="1"/>
    <col min="5883" max="5883" width="60.7109375" customWidth="1"/>
    <col min="5884" max="5885" width="13.7109375" customWidth="1"/>
    <col min="5886" max="5886" width="14.5703125" customWidth="1"/>
    <col min="5887" max="5893" width="13.7109375" customWidth="1"/>
    <col min="5894" max="5895" width="0" hidden="1" customWidth="1"/>
    <col min="6136" max="6137" width="3.7109375" customWidth="1"/>
    <col min="6138" max="6138" width="6.28515625" customWidth="1"/>
    <col min="6139" max="6139" width="60.7109375" customWidth="1"/>
    <col min="6140" max="6141" width="13.7109375" customWidth="1"/>
    <col min="6142" max="6142" width="14.5703125" customWidth="1"/>
    <col min="6143" max="6149" width="13.7109375" customWidth="1"/>
    <col min="6150" max="6151" width="0" hidden="1" customWidth="1"/>
    <col min="6392" max="6393" width="3.7109375" customWidth="1"/>
    <col min="6394" max="6394" width="6.28515625" customWidth="1"/>
    <col min="6395" max="6395" width="60.7109375" customWidth="1"/>
    <col min="6396" max="6397" width="13.7109375" customWidth="1"/>
    <col min="6398" max="6398" width="14.5703125" customWidth="1"/>
    <col min="6399" max="6405" width="13.7109375" customWidth="1"/>
    <col min="6406" max="6407" width="0" hidden="1" customWidth="1"/>
    <col min="6648" max="6649" width="3.7109375" customWidth="1"/>
    <col min="6650" max="6650" width="6.28515625" customWidth="1"/>
    <col min="6651" max="6651" width="60.7109375" customWidth="1"/>
    <col min="6652" max="6653" width="13.7109375" customWidth="1"/>
    <col min="6654" max="6654" width="14.5703125" customWidth="1"/>
    <col min="6655" max="6661" width="13.7109375" customWidth="1"/>
    <col min="6662" max="6663" width="0" hidden="1" customWidth="1"/>
    <col min="6904" max="6905" width="3.7109375" customWidth="1"/>
    <col min="6906" max="6906" width="6.28515625" customWidth="1"/>
    <col min="6907" max="6907" width="60.7109375" customWidth="1"/>
    <col min="6908" max="6909" width="13.7109375" customWidth="1"/>
    <col min="6910" max="6910" width="14.5703125" customWidth="1"/>
    <col min="6911" max="6917" width="13.7109375" customWidth="1"/>
    <col min="6918" max="6919" width="0" hidden="1" customWidth="1"/>
    <col min="7160" max="7161" width="3.7109375" customWidth="1"/>
    <col min="7162" max="7162" width="6.28515625" customWidth="1"/>
    <col min="7163" max="7163" width="60.7109375" customWidth="1"/>
    <col min="7164" max="7165" width="13.7109375" customWidth="1"/>
    <col min="7166" max="7166" width="14.5703125" customWidth="1"/>
    <col min="7167" max="7173" width="13.7109375" customWidth="1"/>
    <col min="7174" max="7175" width="0" hidden="1" customWidth="1"/>
    <col min="7416" max="7417" width="3.7109375" customWidth="1"/>
    <col min="7418" max="7418" width="6.28515625" customWidth="1"/>
    <col min="7419" max="7419" width="60.7109375" customWidth="1"/>
    <col min="7420" max="7421" width="13.7109375" customWidth="1"/>
    <col min="7422" max="7422" width="14.5703125" customWidth="1"/>
    <col min="7423" max="7429" width="13.7109375" customWidth="1"/>
    <col min="7430" max="7431" width="0" hidden="1" customWidth="1"/>
    <col min="7672" max="7673" width="3.7109375" customWidth="1"/>
    <col min="7674" max="7674" width="6.28515625" customWidth="1"/>
    <col min="7675" max="7675" width="60.7109375" customWidth="1"/>
    <col min="7676" max="7677" width="13.7109375" customWidth="1"/>
    <col min="7678" max="7678" width="14.5703125" customWidth="1"/>
    <col min="7679" max="7685" width="13.7109375" customWidth="1"/>
    <col min="7686" max="7687" width="0" hidden="1" customWidth="1"/>
    <col min="7928" max="7929" width="3.7109375" customWidth="1"/>
    <col min="7930" max="7930" width="6.28515625" customWidth="1"/>
    <col min="7931" max="7931" width="60.7109375" customWidth="1"/>
    <col min="7932" max="7933" width="13.7109375" customWidth="1"/>
    <col min="7934" max="7934" width="14.5703125" customWidth="1"/>
    <col min="7935" max="7941" width="13.7109375" customWidth="1"/>
    <col min="7942" max="7943" width="0" hidden="1" customWidth="1"/>
    <col min="8184" max="8185" width="3.7109375" customWidth="1"/>
    <col min="8186" max="8186" width="6.28515625" customWidth="1"/>
    <col min="8187" max="8187" width="60.7109375" customWidth="1"/>
    <col min="8188" max="8189" width="13.7109375" customWidth="1"/>
    <col min="8190" max="8190" width="14.5703125" customWidth="1"/>
    <col min="8191" max="8197" width="13.7109375" customWidth="1"/>
    <col min="8198" max="8199" width="0" hidden="1" customWidth="1"/>
    <col min="8440" max="8441" width="3.7109375" customWidth="1"/>
    <col min="8442" max="8442" width="6.28515625" customWidth="1"/>
    <col min="8443" max="8443" width="60.7109375" customWidth="1"/>
    <col min="8444" max="8445" width="13.7109375" customWidth="1"/>
    <col min="8446" max="8446" width="14.5703125" customWidth="1"/>
    <col min="8447" max="8453" width="13.7109375" customWidth="1"/>
    <col min="8454" max="8455" width="0" hidden="1" customWidth="1"/>
    <col min="8696" max="8697" width="3.7109375" customWidth="1"/>
    <col min="8698" max="8698" width="6.28515625" customWidth="1"/>
    <col min="8699" max="8699" width="60.7109375" customWidth="1"/>
    <col min="8700" max="8701" width="13.7109375" customWidth="1"/>
    <col min="8702" max="8702" width="14.5703125" customWidth="1"/>
    <col min="8703" max="8709" width="13.7109375" customWidth="1"/>
    <col min="8710" max="8711" width="0" hidden="1" customWidth="1"/>
    <col min="8952" max="8953" width="3.7109375" customWidth="1"/>
    <col min="8954" max="8954" width="6.28515625" customWidth="1"/>
    <col min="8955" max="8955" width="60.7109375" customWidth="1"/>
    <col min="8956" max="8957" width="13.7109375" customWidth="1"/>
    <col min="8958" max="8958" width="14.5703125" customWidth="1"/>
    <col min="8959" max="8965" width="13.7109375" customWidth="1"/>
    <col min="8966" max="8967" width="0" hidden="1" customWidth="1"/>
    <col min="9208" max="9209" width="3.7109375" customWidth="1"/>
    <col min="9210" max="9210" width="6.28515625" customWidth="1"/>
    <col min="9211" max="9211" width="60.7109375" customWidth="1"/>
    <col min="9212" max="9213" width="13.7109375" customWidth="1"/>
    <col min="9214" max="9214" width="14.5703125" customWidth="1"/>
    <col min="9215" max="9221" width="13.7109375" customWidth="1"/>
    <col min="9222" max="9223" width="0" hidden="1" customWidth="1"/>
    <col min="9464" max="9465" width="3.7109375" customWidth="1"/>
    <col min="9466" max="9466" width="6.28515625" customWidth="1"/>
    <col min="9467" max="9467" width="60.7109375" customWidth="1"/>
    <col min="9468" max="9469" width="13.7109375" customWidth="1"/>
    <col min="9470" max="9470" width="14.5703125" customWidth="1"/>
    <col min="9471" max="9477" width="13.7109375" customWidth="1"/>
    <col min="9478" max="9479" width="0" hidden="1" customWidth="1"/>
    <col min="9720" max="9721" width="3.7109375" customWidth="1"/>
    <col min="9722" max="9722" width="6.28515625" customWidth="1"/>
    <col min="9723" max="9723" width="60.7109375" customWidth="1"/>
    <col min="9724" max="9725" width="13.7109375" customWidth="1"/>
    <col min="9726" max="9726" width="14.5703125" customWidth="1"/>
    <col min="9727" max="9733" width="13.7109375" customWidth="1"/>
    <col min="9734" max="9735" width="0" hidden="1" customWidth="1"/>
    <col min="9976" max="9977" width="3.7109375" customWidth="1"/>
    <col min="9978" max="9978" width="6.28515625" customWidth="1"/>
    <col min="9979" max="9979" width="60.7109375" customWidth="1"/>
    <col min="9980" max="9981" width="13.7109375" customWidth="1"/>
    <col min="9982" max="9982" width="14.5703125" customWidth="1"/>
    <col min="9983" max="9989" width="13.7109375" customWidth="1"/>
    <col min="9990" max="9991" width="0" hidden="1" customWidth="1"/>
    <col min="10232" max="10233" width="3.7109375" customWidth="1"/>
    <col min="10234" max="10234" width="6.28515625" customWidth="1"/>
    <col min="10235" max="10235" width="60.7109375" customWidth="1"/>
    <col min="10236" max="10237" width="13.7109375" customWidth="1"/>
    <col min="10238" max="10238" width="14.5703125" customWidth="1"/>
    <col min="10239" max="10245" width="13.7109375" customWidth="1"/>
    <col min="10246" max="10247" width="0" hidden="1" customWidth="1"/>
    <col min="10488" max="10489" width="3.7109375" customWidth="1"/>
    <col min="10490" max="10490" width="6.28515625" customWidth="1"/>
    <col min="10491" max="10491" width="60.7109375" customWidth="1"/>
    <col min="10492" max="10493" width="13.7109375" customWidth="1"/>
    <col min="10494" max="10494" width="14.5703125" customWidth="1"/>
    <col min="10495" max="10501" width="13.7109375" customWidth="1"/>
    <col min="10502" max="10503" width="0" hidden="1" customWidth="1"/>
    <col min="10744" max="10745" width="3.7109375" customWidth="1"/>
    <col min="10746" max="10746" width="6.28515625" customWidth="1"/>
    <col min="10747" max="10747" width="60.7109375" customWidth="1"/>
    <col min="10748" max="10749" width="13.7109375" customWidth="1"/>
    <col min="10750" max="10750" width="14.5703125" customWidth="1"/>
    <col min="10751" max="10757" width="13.7109375" customWidth="1"/>
    <col min="10758" max="10759" width="0" hidden="1" customWidth="1"/>
    <col min="11000" max="11001" width="3.7109375" customWidth="1"/>
    <col min="11002" max="11002" width="6.28515625" customWidth="1"/>
    <col min="11003" max="11003" width="60.7109375" customWidth="1"/>
    <col min="11004" max="11005" width="13.7109375" customWidth="1"/>
    <col min="11006" max="11006" width="14.5703125" customWidth="1"/>
    <col min="11007" max="11013" width="13.7109375" customWidth="1"/>
    <col min="11014" max="11015" width="0" hidden="1" customWidth="1"/>
    <col min="11256" max="11257" width="3.7109375" customWidth="1"/>
    <col min="11258" max="11258" width="6.28515625" customWidth="1"/>
    <col min="11259" max="11259" width="60.7109375" customWidth="1"/>
    <col min="11260" max="11261" width="13.7109375" customWidth="1"/>
    <col min="11262" max="11262" width="14.5703125" customWidth="1"/>
    <col min="11263" max="11269" width="13.7109375" customWidth="1"/>
    <col min="11270" max="11271" width="0" hidden="1" customWidth="1"/>
    <col min="11512" max="11513" width="3.7109375" customWidth="1"/>
    <col min="11514" max="11514" width="6.28515625" customWidth="1"/>
    <col min="11515" max="11515" width="60.7109375" customWidth="1"/>
    <col min="11516" max="11517" width="13.7109375" customWidth="1"/>
    <col min="11518" max="11518" width="14.5703125" customWidth="1"/>
    <col min="11519" max="11525" width="13.7109375" customWidth="1"/>
    <col min="11526" max="11527" width="0" hidden="1" customWidth="1"/>
    <col min="11768" max="11769" width="3.7109375" customWidth="1"/>
    <col min="11770" max="11770" width="6.28515625" customWidth="1"/>
    <col min="11771" max="11771" width="60.7109375" customWidth="1"/>
    <col min="11772" max="11773" width="13.7109375" customWidth="1"/>
    <col min="11774" max="11774" width="14.5703125" customWidth="1"/>
    <col min="11775" max="11781" width="13.7109375" customWidth="1"/>
    <col min="11782" max="11783" width="0" hidden="1" customWidth="1"/>
    <col min="12024" max="12025" width="3.7109375" customWidth="1"/>
    <col min="12026" max="12026" width="6.28515625" customWidth="1"/>
    <col min="12027" max="12027" width="60.7109375" customWidth="1"/>
    <col min="12028" max="12029" width="13.7109375" customWidth="1"/>
    <col min="12030" max="12030" width="14.5703125" customWidth="1"/>
    <col min="12031" max="12037" width="13.7109375" customWidth="1"/>
    <col min="12038" max="12039" width="0" hidden="1" customWidth="1"/>
    <col min="12280" max="12281" width="3.7109375" customWidth="1"/>
    <col min="12282" max="12282" width="6.28515625" customWidth="1"/>
    <col min="12283" max="12283" width="60.7109375" customWidth="1"/>
    <col min="12284" max="12285" width="13.7109375" customWidth="1"/>
    <col min="12286" max="12286" width="14.5703125" customWidth="1"/>
    <col min="12287" max="12293" width="13.7109375" customWidth="1"/>
    <col min="12294" max="12295" width="0" hidden="1" customWidth="1"/>
    <col min="12536" max="12537" width="3.7109375" customWidth="1"/>
    <col min="12538" max="12538" width="6.28515625" customWidth="1"/>
    <col min="12539" max="12539" width="60.7109375" customWidth="1"/>
    <col min="12540" max="12541" width="13.7109375" customWidth="1"/>
    <col min="12542" max="12542" width="14.5703125" customWidth="1"/>
    <col min="12543" max="12549" width="13.7109375" customWidth="1"/>
    <col min="12550" max="12551" width="0" hidden="1" customWidth="1"/>
    <col min="12792" max="12793" width="3.7109375" customWidth="1"/>
    <col min="12794" max="12794" width="6.28515625" customWidth="1"/>
    <col min="12795" max="12795" width="60.7109375" customWidth="1"/>
    <col min="12796" max="12797" width="13.7109375" customWidth="1"/>
    <col min="12798" max="12798" width="14.5703125" customWidth="1"/>
    <col min="12799" max="12805" width="13.7109375" customWidth="1"/>
    <col min="12806" max="12807" width="0" hidden="1" customWidth="1"/>
    <col min="13048" max="13049" width="3.7109375" customWidth="1"/>
    <col min="13050" max="13050" width="6.28515625" customWidth="1"/>
    <col min="13051" max="13051" width="60.7109375" customWidth="1"/>
    <col min="13052" max="13053" width="13.7109375" customWidth="1"/>
    <col min="13054" max="13054" width="14.5703125" customWidth="1"/>
    <col min="13055" max="13061" width="13.7109375" customWidth="1"/>
    <col min="13062" max="13063" width="0" hidden="1" customWidth="1"/>
    <col min="13304" max="13305" width="3.7109375" customWidth="1"/>
    <col min="13306" max="13306" width="6.28515625" customWidth="1"/>
    <col min="13307" max="13307" width="60.7109375" customWidth="1"/>
    <col min="13308" max="13309" width="13.7109375" customWidth="1"/>
    <col min="13310" max="13310" width="14.5703125" customWidth="1"/>
    <col min="13311" max="13317" width="13.7109375" customWidth="1"/>
    <col min="13318" max="13319" width="0" hidden="1" customWidth="1"/>
    <col min="13560" max="13561" width="3.7109375" customWidth="1"/>
    <col min="13562" max="13562" width="6.28515625" customWidth="1"/>
    <col min="13563" max="13563" width="60.7109375" customWidth="1"/>
    <col min="13564" max="13565" width="13.7109375" customWidth="1"/>
    <col min="13566" max="13566" width="14.5703125" customWidth="1"/>
    <col min="13567" max="13573" width="13.7109375" customWidth="1"/>
    <col min="13574" max="13575" width="0" hidden="1" customWidth="1"/>
    <col min="13816" max="13817" width="3.7109375" customWidth="1"/>
    <col min="13818" max="13818" width="6.28515625" customWidth="1"/>
    <col min="13819" max="13819" width="60.7109375" customWidth="1"/>
    <col min="13820" max="13821" width="13.7109375" customWidth="1"/>
    <col min="13822" max="13822" width="14.5703125" customWidth="1"/>
    <col min="13823" max="13829" width="13.7109375" customWidth="1"/>
    <col min="13830" max="13831" width="0" hidden="1" customWidth="1"/>
    <col min="14072" max="14073" width="3.7109375" customWidth="1"/>
    <col min="14074" max="14074" width="6.28515625" customWidth="1"/>
    <col min="14075" max="14075" width="60.7109375" customWidth="1"/>
    <col min="14076" max="14077" width="13.7109375" customWidth="1"/>
    <col min="14078" max="14078" width="14.5703125" customWidth="1"/>
    <col min="14079" max="14085" width="13.7109375" customWidth="1"/>
    <col min="14086" max="14087" width="0" hidden="1" customWidth="1"/>
    <col min="14328" max="14329" width="3.7109375" customWidth="1"/>
    <col min="14330" max="14330" width="6.28515625" customWidth="1"/>
    <col min="14331" max="14331" width="60.7109375" customWidth="1"/>
    <col min="14332" max="14333" width="13.7109375" customWidth="1"/>
    <col min="14334" max="14334" width="14.5703125" customWidth="1"/>
    <col min="14335" max="14341" width="13.7109375" customWidth="1"/>
    <col min="14342" max="14343" width="0" hidden="1" customWidth="1"/>
    <col min="14584" max="14585" width="3.7109375" customWidth="1"/>
    <col min="14586" max="14586" width="6.28515625" customWidth="1"/>
    <col min="14587" max="14587" width="60.7109375" customWidth="1"/>
    <col min="14588" max="14589" width="13.7109375" customWidth="1"/>
    <col min="14590" max="14590" width="14.5703125" customWidth="1"/>
    <col min="14591" max="14597" width="13.7109375" customWidth="1"/>
    <col min="14598" max="14599" width="0" hidden="1" customWidth="1"/>
    <col min="14840" max="14841" width="3.7109375" customWidth="1"/>
    <col min="14842" max="14842" width="6.28515625" customWidth="1"/>
    <col min="14843" max="14843" width="60.7109375" customWidth="1"/>
    <col min="14844" max="14845" width="13.7109375" customWidth="1"/>
    <col min="14846" max="14846" width="14.5703125" customWidth="1"/>
    <col min="14847" max="14853" width="13.7109375" customWidth="1"/>
    <col min="14854" max="14855" width="0" hidden="1" customWidth="1"/>
    <col min="15096" max="15097" width="3.7109375" customWidth="1"/>
    <col min="15098" max="15098" width="6.28515625" customWidth="1"/>
    <col min="15099" max="15099" width="60.7109375" customWidth="1"/>
    <col min="15100" max="15101" width="13.7109375" customWidth="1"/>
    <col min="15102" max="15102" width="14.5703125" customWidth="1"/>
    <col min="15103" max="15109" width="13.7109375" customWidth="1"/>
    <col min="15110" max="15111" width="0" hidden="1" customWidth="1"/>
    <col min="15352" max="15353" width="3.7109375" customWidth="1"/>
    <col min="15354" max="15354" width="6.28515625" customWidth="1"/>
    <col min="15355" max="15355" width="60.7109375" customWidth="1"/>
    <col min="15356" max="15357" width="13.7109375" customWidth="1"/>
    <col min="15358" max="15358" width="14.5703125" customWidth="1"/>
    <col min="15359" max="15365" width="13.7109375" customWidth="1"/>
    <col min="15366" max="15367" width="0" hidden="1" customWidth="1"/>
    <col min="15608" max="15609" width="3.7109375" customWidth="1"/>
    <col min="15610" max="15610" width="6.28515625" customWidth="1"/>
    <col min="15611" max="15611" width="60.7109375" customWidth="1"/>
    <col min="15612" max="15613" width="13.7109375" customWidth="1"/>
    <col min="15614" max="15614" width="14.5703125" customWidth="1"/>
    <col min="15615" max="15621" width="13.7109375" customWidth="1"/>
    <col min="15622" max="15623" width="0" hidden="1" customWidth="1"/>
    <col min="15864" max="15865" width="3.7109375" customWidth="1"/>
    <col min="15866" max="15866" width="6.28515625" customWidth="1"/>
    <col min="15867" max="15867" width="60.7109375" customWidth="1"/>
    <col min="15868" max="15869" width="13.7109375" customWidth="1"/>
    <col min="15870" max="15870" width="14.5703125" customWidth="1"/>
    <col min="15871" max="15877" width="13.7109375" customWidth="1"/>
    <col min="15878" max="15879" width="0" hidden="1" customWidth="1"/>
    <col min="16120" max="16121" width="3.7109375" customWidth="1"/>
    <col min="16122" max="16122" width="6.28515625" customWidth="1"/>
    <col min="16123" max="16123" width="60.7109375" customWidth="1"/>
    <col min="16124" max="16125" width="13.7109375" customWidth="1"/>
    <col min="16126" max="16126" width="14.5703125" customWidth="1"/>
    <col min="16127" max="16133" width="13.7109375" customWidth="1"/>
    <col min="16134" max="16135" width="0" hidden="1" customWidth="1"/>
  </cols>
  <sheetData>
    <row r="1" spans="1:7" ht="13.5" customHeight="1" x14ac:dyDescent="0.2">
      <c r="A1" s="133" t="s">
        <v>0</v>
      </c>
      <c r="B1" s="133" t="s">
        <v>1</v>
      </c>
      <c r="C1" s="133" t="s">
        <v>2</v>
      </c>
      <c r="D1" s="150" t="s">
        <v>3</v>
      </c>
      <c r="E1" s="128"/>
      <c r="F1" s="144" t="s">
        <v>4</v>
      </c>
      <c r="G1" s="147" t="s">
        <v>5</v>
      </c>
    </row>
    <row r="2" spans="1:7" ht="13.5" customHeight="1" x14ac:dyDescent="0.2">
      <c r="A2" s="134"/>
      <c r="B2" s="134"/>
      <c r="C2" s="134"/>
      <c r="D2" s="151"/>
      <c r="E2" s="129"/>
      <c r="F2" s="145"/>
      <c r="G2" s="148"/>
    </row>
    <row r="3" spans="1:7" ht="13.5" customHeight="1" x14ac:dyDescent="0.2">
      <c r="A3" s="134"/>
      <c r="B3" s="136"/>
      <c r="C3" s="136"/>
      <c r="D3" s="152"/>
      <c r="E3" s="1" t="s">
        <v>219</v>
      </c>
      <c r="F3" s="146"/>
      <c r="G3" s="149"/>
    </row>
    <row r="4" spans="1:7" ht="13.5" customHeight="1" thickBot="1" x14ac:dyDescent="0.25">
      <c r="A4" s="134"/>
      <c r="B4" s="136"/>
      <c r="C4" s="136"/>
      <c r="D4" s="152"/>
      <c r="E4" s="1"/>
      <c r="F4" s="127" t="s">
        <v>6</v>
      </c>
      <c r="G4" s="2" t="s">
        <v>7</v>
      </c>
    </row>
    <row r="5" spans="1:7" ht="13.5" customHeight="1" thickBot="1" x14ac:dyDescent="0.25">
      <c r="A5" s="134"/>
      <c r="B5" s="136"/>
      <c r="C5" s="136"/>
      <c r="D5" s="152"/>
      <c r="E5" s="3"/>
      <c r="F5" s="130" t="s">
        <v>8</v>
      </c>
      <c r="G5" s="132" t="s">
        <v>9</v>
      </c>
    </row>
    <row r="6" spans="1:7" ht="1.1499999999999999" customHeight="1" thickBot="1" x14ac:dyDescent="0.25">
      <c r="A6" s="135"/>
      <c r="B6" s="137"/>
      <c r="C6" s="137"/>
      <c r="D6" s="153"/>
      <c r="E6" s="3"/>
      <c r="F6" s="131"/>
      <c r="G6" s="131"/>
    </row>
    <row r="7" spans="1:7" x14ac:dyDescent="0.2">
      <c r="A7" s="4"/>
      <c r="B7" s="5"/>
      <c r="C7" s="5"/>
      <c r="D7" s="6"/>
      <c r="E7" s="8"/>
      <c r="F7" s="7"/>
      <c r="G7" s="7"/>
    </row>
    <row r="8" spans="1:7" x14ac:dyDescent="0.2">
      <c r="A8" s="9"/>
      <c r="B8" s="10"/>
      <c r="C8" s="10"/>
      <c r="D8" s="11" t="s">
        <v>10</v>
      </c>
      <c r="E8" s="14"/>
      <c r="F8" s="13"/>
      <c r="G8" s="13"/>
    </row>
    <row r="9" spans="1:7" x14ac:dyDescent="0.2">
      <c r="A9" s="9"/>
      <c r="B9" s="10"/>
      <c r="C9" s="10"/>
      <c r="D9" s="11"/>
      <c r="E9" s="14"/>
      <c r="F9" s="13"/>
      <c r="G9" s="13"/>
    </row>
    <row r="10" spans="1:7" x14ac:dyDescent="0.2">
      <c r="A10" s="9"/>
      <c r="B10" s="10"/>
      <c r="C10" s="10"/>
      <c r="D10" s="15" t="s">
        <v>11</v>
      </c>
      <c r="E10" s="12"/>
      <c r="F10" s="12"/>
      <c r="G10" s="12"/>
    </row>
    <row r="11" spans="1:7" x14ac:dyDescent="0.2">
      <c r="A11" s="9"/>
      <c r="B11" s="10"/>
      <c r="C11" s="10"/>
      <c r="D11" s="15" t="s">
        <v>12</v>
      </c>
      <c r="E11" s="12"/>
      <c r="F11" s="16"/>
      <c r="G11" s="12"/>
    </row>
    <row r="12" spans="1:7" x14ac:dyDescent="0.2">
      <c r="A12" s="9"/>
      <c r="B12" s="10"/>
      <c r="C12" s="10"/>
      <c r="D12" s="11"/>
      <c r="E12" s="14"/>
      <c r="F12" s="13"/>
      <c r="G12" s="13"/>
    </row>
    <row r="13" spans="1:7" x14ac:dyDescent="0.2">
      <c r="A13" s="9"/>
      <c r="B13" s="10"/>
      <c r="C13" s="10"/>
      <c r="D13" s="17" t="s">
        <v>13</v>
      </c>
      <c r="E13" s="14"/>
      <c r="F13" s="13"/>
      <c r="G13" s="13"/>
    </row>
    <row r="14" spans="1:7" x14ac:dyDescent="0.2">
      <c r="A14" s="9"/>
      <c r="B14" s="10"/>
      <c r="C14" s="10"/>
      <c r="D14" s="11" t="s">
        <v>14</v>
      </c>
      <c r="E14" s="14"/>
      <c r="F14" s="13"/>
      <c r="G14" s="13"/>
    </row>
    <row r="15" spans="1:7" x14ac:dyDescent="0.2">
      <c r="A15" s="9"/>
      <c r="B15" s="10"/>
      <c r="C15" s="10"/>
      <c r="D15" s="11"/>
      <c r="E15" s="14"/>
      <c r="F15" s="13"/>
      <c r="G15" s="13"/>
    </row>
    <row r="16" spans="1:7" x14ac:dyDescent="0.2">
      <c r="A16" s="9"/>
      <c r="B16" s="10"/>
      <c r="C16" s="10"/>
      <c r="D16" s="18" t="s">
        <v>15</v>
      </c>
      <c r="E16" s="14"/>
      <c r="F16" s="13"/>
      <c r="G16" s="13"/>
    </row>
    <row r="17" spans="1:7" x14ac:dyDescent="0.2">
      <c r="A17" s="9"/>
      <c r="B17" s="10"/>
      <c r="C17" s="10"/>
      <c r="D17" s="19"/>
      <c r="E17" s="14"/>
      <c r="F17" s="20"/>
      <c r="G17" s="20"/>
    </row>
    <row r="18" spans="1:7" x14ac:dyDescent="0.2">
      <c r="A18" s="9">
        <v>1</v>
      </c>
      <c r="B18" s="10">
        <v>1</v>
      </c>
      <c r="C18" s="10">
        <v>100</v>
      </c>
      <c r="D18" s="15" t="s">
        <v>16</v>
      </c>
      <c r="E18" s="21">
        <v>12843999.5</v>
      </c>
      <c r="F18" s="16" t="e">
        <f>E18-#REF!</f>
        <v>#REF!</v>
      </c>
      <c r="G18" s="16" t="e">
        <f>#REF!-#REF!</f>
        <v>#REF!</v>
      </c>
    </row>
    <row r="19" spans="1:7" ht="13.5" thickBot="1" x14ac:dyDescent="0.25">
      <c r="A19" s="9"/>
      <c r="B19" s="10"/>
      <c r="C19" s="10"/>
      <c r="D19" s="22"/>
      <c r="E19" s="23"/>
      <c r="F19" s="24"/>
      <c r="G19" s="24"/>
    </row>
    <row r="20" spans="1:7" ht="13.5" thickBot="1" x14ac:dyDescent="0.25">
      <c r="A20" s="9"/>
      <c r="B20" s="10"/>
      <c r="C20" s="10"/>
      <c r="D20" s="25" t="s">
        <v>17</v>
      </c>
      <c r="E20" s="26">
        <v>12843999.5</v>
      </c>
      <c r="F20" s="27" t="e">
        <f t="shared" ref="F20:G20" si="0">SUM(F18:F19)</f>
        <v>#REF!</v>
      </c>
      <c r="G20" s="16" t="e">
        <f t="shared" si="0"/>
        <v>#REF!</v>
      </c>
    </row>
    <row r="21" spans="1:7" x14ac:dyDescent="0.2">
      <c r="A21" s="9"/>
      <c r="B21" s="10"/>
      <c r="C21" s="10"/>
      <c r="D21" s="28"/>
      <c r="E21" s="29"/>
      <c r="F21" s="16"/>
      <c r="G21" s="16"/>
    </row>
    <row r="22" spans="1:7" x14ac:dyDescent="0.2">
      <c r="A22" s="9"/>
      <c r="B22" s="10"/>
      <c r="C22" s="10"/>
      <c r="D22" s="18" t="s">
        <v>18</v>
      </c>
      <c r="E22" s="12"/>
      <c r="F22" s="16"/>
      <c r="G22" s="16"/>
    </row>
    <row r="23" spans="1:7" x14ac:dyDescent="0.2">
      <c r="A23" s="9"/>
      <c r="B23" s="10"/>
      <c r="C23" s="10"/>
      <c r="D23" s="28"/>
      <c r="E23" s="12"/>
      <c r="F23" s="16"/>
      <c r="G23" s="16"/>
    </row>
    <row r="24" spans="1:7" x14ac:dyDescent="0.2">
      <c r="A24" s="9">
        <v>1</v>
      </c>
      <c r="B24" s="10">
        <v>2</v>
      </c>
      <c r="C24" s="10">
        <v>199</v>
      </c>
      <c r="D24" s="15" t="s">
        <v>19</v>
      </c>
      <c r="E24" s="21">
        <v>0</v>
      </c>
      <c r="F24" s="16" t="e">
        <f>E24-#REF!</f>
        <v>#REF!</v>
      </c>
      <c r="G24" s="16" t="e">
        <f>#REF!-#REF!</f>
        <v>#REF!</v>
      </c>
    </row>
    <row r="25" spans="1:7" ht="13.5" thickBot="1" x14ac:dyDescent="0.25">
      <c r="A25" s="9"/>
      <c r="B25" s="10"/>
      <c r="C25" s="10"/>
      <c r="D25" s="28"/>
      <c r="E25" s="12"/>
      <c r="F25" s="16"/>
      <c r="G25" s="16"/>
    </row>
    <row r="26" spans="1:7" ht="13.5" thickBot="1" x14ac:dyDescent="0.25">
      <c r="A26" s="9"/>
      <c r="B26" s="10"/>
      <c r="C26" s="10"/>
      <c r="D26" s="30" t="s">
        <v>20</v>
      </c>
      <c r="E26" s="26">
        <v>0</v>
      </c>
      <c r="F26" s="16" t="e">
        <f t="shared" ref="F26:G26" si="1">SUM(F24:F25)</f>
        <v>#REF!</v>
      </c>
      <c r="G26" s="16" t="e">
        <f t="shared" si="1"/>
        <v>#REF!</v>
      </c>
    </row>
    <row r="27" spans="1:7" ht="13.5" thickBot="1" x14ac:dyDescent="0.25">
      <c r="A27" s="9"/>
      <c r="B27" s="10"/>
      <c r="C27" s="10"/>
      <c r="D27" s="28"/>
      <c r="E27" s="16"/>
      <c r="F27" s="16"/>
      <c r="G27" s="16"/>
    </row>
    <row r="28" spans="1:7" ht="13.5" thickBot="1" x14ac:dyDescent="0.25">
      <c r="A28" s="9"/>
      <c r="B28" s="10"/>
      <c r="C28" s="10"/>
      <c r="D28" s="28" t="s">
        <v>21</v>
      </c>
      <c r="E28" s="26">
        <v>12843999.5</v>
      </c>
      <c r="F28" s="16" t="e">
        <f t="shared" ref="F28:G28" si="2">F20+F26</f>
        <v>#REF!</v>
      </c>
      <c r="G28" s="16" t="e">
        <f t="shared" si="2"/>
        <v>#REF!</v>
      </c>
    </row>
    <row r="29" spans="1:7" x14ac:dyDescent="0.2">
      <c r="A29" s="9"/>
      <c r="B29" s="10"/>
      <c r="C29" s="10"/>
      <c r="D29" s="28"/>
      <c r="E29" s="12"/>
      <c r="F29" s="16"/>
      <c r="G29" s="16"/>
    </row>
    <row r="30" spans="1:7" x14ac:dyDescent="0.2">
      <c r="A30" s="9"/>
      <c r="B30" s="10"/>
      <c r="C30" s="10"/>
      <c r="D30" s="10"/>
      <c r="E30" s="12"/>
      <c r="F30" s="16"/>
      <c r="G30" s="16"/>
    </row>
    <row r="31" spans="1:7" x14ac:dyDescent="0.2">
      <c r="A31" s="9"/>
      <c r="B31" s="10"/>
      <c r="C31" s="10"/>
      <c r="D31" s="11" t="s">
        <v>22</v>
      </c>
      <c r="E31" s="12"/>
      <c r="F31" s="16"/>
      <c r="G31" s="16"/>
    </row>
    <row r="32" spans="1:7" x14ac:dyDescent="0.2">
      <c r="A32" s="9"/>
      <c r="B32" s="10"/>
      <c r="C32" s="10"/>
      <c r="D32" s="17" t="s">
        <v>23</v>
      </c>
      <c r="E32" s="12"/>
      <c r="F32" s="16"/>
      <c r="G32" s="16"/>
    </row>
    <row r="33" spans="1:7" x14ac:dyDescent="0.2">
      <c r="A33" s="9"/>
      <c r="B33" s="10"/>
      <c r="C33" s="10"/>
      <c r="D33" s="17"/>
      <c r="E33" s="12"/>
      <c r="F33" s="16"/>
      <c r="G33" s="16"/>
    </row>
    <row r="34" spans="1:7" x14ac:dyDescent="0.2">
      <c r="A34" s="9"/>
      <c r="B34" s="10"/>
      <c r="C34" s="10"/>
      <c r="D34" s="18" t="s">
        <v>24</v>
      </c>
      <c r="E34" s="12"/>
      <c r="F34" s="16"/>
      <c r="G34" s="16"/>
    </row>
    <row r="35" spans="1:7" x14ac:dyDescent="0.2">
      <c r="A35" s="9"/>
      <c r="B35" s="10"/>
      <c r="C35" s="10"/>
      <c r="D35" s="18"/>
      <c r="E35" s="12"/>
      <c r="F35" s="16"/>
      <c r="G35" s="16"/>
    </row>
    <row r="36" spans="1:7" x14ac:dyDescent="0.2">
      <c r="A36" s="9">
        <v>2</v>
      </c>
      <c r="B36" s="10">
        <v>1</v>
      </c>
      <c r="C36" s="10">
        <v>200</v>
      </c>
      <c r="D36" s="15" t="s">
        <v>25</v>
      </c>
      <c r="E36" s="21">
        <v>0</v>
      </c>
      <c r="F36" s="16" t="e">
        <f>E36-#REF!</f>
        <v>#REF!</v>
      </c>
      <c r="G36" s="16" t="e">
        <f>#REF!-#REF!</f>
        <v>#REF!</v>
      </c>
    </row>
    <row r="37" spans="1:7" x14ac:dyDescent="0.2">
      <c r="A37" s="9"/>
      <c r="B37" s="10"/>
      <c r="C37" s="10"/>
      <c r="D37" s="15"/>
      <c r="E37" s="12"/>
      <c r="F37" s="16"/>
      <c r="G37" s="16"/>
    </row>
    <row r="38" spans="1:7" ht="13.5" thickBot="1" x14ac:dyDescent="0.25">
      <c r="A38" s="9">
        <v>2</v>
      </c>
      <c r="B38" s="10">
        <v>1</v>
      </c>
      <c r="C38" s="10">
        <v>219</v>
      </c>
      <c r="D38" s="15" t="s">
        <v>26</v>
      </c>
      <c r="E38" s="21">
        <v>0</v>
      </c>
      <c r="F38" s="16" t="e">
        <f>E38-#REF!</f>
        <v>#REF!</v>
      </c>
      <c r="G38" s="16" t="e">
        <f>#REF!-#REF!</f>
        <v>#REF!</v>
      </c>
    </row>
    <row r="39" spans="1:7" ht="13.5" thickBot="1" x14ac:dyDescent="0.25">
      <c r="A39" s="9"/>
      <c r="B39" s="10"/>
      <c r="C39" s="10"/>
      <c r="D39" s="30" t="s">
        <v>27</v>
      </c>
      <c r="E39" s="26">
        <v>0</v>
      </c>
      <c r="F39" s="16" t="e">
        <f t="shared" ref="F39:G39" si="3">SUM(F36:F38)</f>
        <v>#REF!</v>
      </c>
      <c r="G39" s="16" t="e">
        <f t="shared" si="3"/>
        <v>#REF!</v>
      </c>
    </row>
    <row r="40" spans="1:7" x14ac:dyDescent="0.2">
      <c r="A40" s="9"/>
      <c r="B40" s="10"/>
      <c r="C40" s="10"/>
      <c r="D40" s="30"/>
      <c r="E40" s="12"/>
      <c r="F40" s="16"/>
      <c r="G40" s="16"/>
    </row>
    <row r="41" spans="1:7" x14ac:dyDescent="0.2">
      <c r="A41" s="9"/>
      <c r="B41" s="10"/>
      <c r="C41" s="10"/>
      <c r="D41" s="18" t="s">
        <v>28</v>
      </c>
      <c r="E41" s="12"/>
      <c r="F41" s="16"/>
      <c r="G41" s="16"/>
    </row>
    <row r="42" spans="1:7" x14ac:dyDescent="0.2">
      <c r="A42" s="9"/>
      <c r="B42" s="10"/>
      <c r="C42" s="10"/>
      <c r="D42" s="31"/>
      <c r="E42" s="12"/>
      <c r="F42" s="16"/>
      <c r="G42" s="16"/>
    </row>
    <row r="43" spans="1:7" x14ac:dyDescent="0.2">
      <c r="A43" s="9">
        <v>2</v>
      </c>
      <c r="B43" s="10">
        <v>2</v>
      </c>
      <c r="C43" s="10">
        <v>220</v>
      </c>
      <c r="D43" s="15" t="s">
        <v>29</v>
      </c>
      <c r="E43" s="21">
        <v>0</v>
      </c>
      <c r="F43" s="16" t="e">
        <f>E43-#REF!</f>
        <v>#REF!</v>
      </c>
      <c r="G43" s="16" t="e">
        <f>#REF!-#REF!</f>
        <v>#REF!</v>
      </c>
    </row>
    <row r="44" spans="1:7" x14ac:dyDescent="0.2">
      <c r="A44" s="9"/>
      <c r="B44" s="10"/>
      <c r="C44" s="10"/>
      <c r="D44" s="32"/>
      <c r="E44" s="12"/>
      <c r="F44" s="16"/>
      <c r="G44" s="16"/>
    </row>
    <row r="45" spans="1:7" x14ac:dyDescent="0.2">
      <c r="A45" s="9">
        <v>2</v>
      </c>
      <c r="B45" s="10">
        <v>2</v>
      </c>
      <c r="C45" s="10">
        <v>230</v>
      </c>
      <c r="D45" s="15" t="s">
        <v>30</v>
      </c>
      <c r="E45" s="21">
        <v>53206.8</v>
      </c>
      <c r="F45" s="16" t="e">
        <f>E45-#REF!</f>
        <v>#REF!</v>
      </c>
      <c r="G45" s="16" t="e">
        <f>#REF!-#REF!</f>
        <v>#REF!</v>
      </c>
    </row>
    <row r="46" spans="1:7" x14ac:dyDescent="0.2">
      <c r="A46" s="9"/>
      <c r="B46" s="10"/>
      <c r="C46" s="10"/>
      <c r="D46" s="15"/>
      <c r="E46" s="12"/>
      <c r="F46" s="16"/>
      <c r="G46" s="16"/>
    </row>
    <row r="47" spans="1:7" ht="13.5" thickBot="1" x14ac:dyDescent="0.25">
      <c r="A47" s="9">
        <v>2</v>
      </c>
      <c r="B47" s="10">
        <v>2</v>
      </c>
      <c r="C47" s="10">
        <v>249</v>
      </c>
      <c r="D47" s="15" t="s">
        <v>31</v>
      </c>
      <c r="E47" s="21">
        <v>0</v>
      </c>
      <c r="F47" s="16" t="e">
        <f>E47-#REF!</f>
        <v>#REF!</v>
      </c>
      <c r="G47" s="16" t="e">
        <f>#REF!-#REF!</f>
        <v>#REF!</v>
      </c>
    </row>
    <row r="48" spans="1:7" ht="13.5" thickBot="1" x14ac:dyDescent="0.25">
      <c r="A48" s="9"/>
      <c r="B48" s="10"/>
      <c r="C48" s="10"/>
      <c r="D48" s="30" t="s">
        <v>32</v>
      </c>
      <c r="E48" s="26">
        <v>53206.8</v>
      </c>
      <c r="F48" s="16" t="e">
        <f t="shared" ref="F48:G48" si="4">SUM(F43:F47)</f>
        <v>#REF!</v>
      </c>
      <c r="G48" s="16" t="e">
        <f t="shared" si="4"/>
        <v>#REF!</v>
      </c>
    </row>
    <row r="49" spans="1:7" x14ac:dyDescent="0.2">
      <c r="A49" s="9"/>
      <c r="B49" s="10"/>
      <c r="C49" s="10"/>
      <c r="D49" s="30"/>
      <c r="E49" s="12"/>
      <c r="F49" s="16"/>
      <c r="G49" s="16"/>
    </row>
    <row r="50" spans="1:7" x14ac:dyDescent="0.2">
      <c r="A50" s="9"/>
      <c r="B50" s="10"/>
      <c r="C50" s="10"/>
      <c r="D50" s="31" t="s">
        <v>33</v>
      </c>
      <c r="E50" s="12"/>
      <c r="F50" s="16"/>
      <c r="G50" s="16"/>
    </row>
    <row r="51" spans="1:7" x14ac:dyDescent="0.2">
      <c r="A51" s="9"/>
      <c r="B51" s="10"/>
      <c r="C51" s="10"/>
      <c r="D51" s="18"/>
      <c r="E51" s="12"/>
      <c r="F51" s="16"/>
      <c r="G51" s="16"/>
    </row>
    <row r="52" spans="1:7" x14ac:dyDescent="0.2">
      <c r="A52" s="9">
        <v>2</v>
      </c>
      <c r="B52" s="10">
        <v>3</v>
      </c>
      <c r="C52" s="10">
        <v>250</v>
      </c>
      <c r="D52" s="15" t="s">
        <v>34</v>
      </c>
      <c r="E52" s="21">
        <v>0</v>
      </c>
      <c r="F52" s="16" t="e">
        <f>E52-#REF!</f>
        <v>#REF!</v>
      </c>
      <c r="G52" s="16" t="e">
        <f>#REF!-#REF!</f>
        <v>#REF!</v>
      </c>
    </row>
    <row r="53" spans="1:7" x14ac:dyDescent="0.2">
      <c r="A53" s="9"/>
      <c r="B53" s="10"/>
      <c r="C53" s="10"/>
      <c r="D53" s="15"/>
      <c r="E53" s="12"/>
      <c r="F53" s="16"/>
      <c r="G53" s="16"/>
    </row>
    <row r="54" spans="1:7" ht="13.5" thickBot="1" x14ac:dyDescent="0.25">
      <c r="A54" s="9">
        <v>2</v>
      </c>
      <c r="B54" s="10">
        <v>3</v>
      </c>
      <c r="C54" s="10">
        <v>260</v>
      </c>
      <c r="D54" s="15" t="s">
        <v>35</v>
      </c>
      <c r="E54" s="21">
        <v>99523.680000000008</v>
      </c>
      <c r="F54" s="16" t="e">
        <f>E54-#REF!</f>
        <v>#REF!</v>
      </c>
      <c r="G54" s="16" t="e">
        <f>#REF!-#REF!</f>
        <v>#REF!</v>
      </c>
    </row>
    <row r="55" spans="1:7" ht="13.5" thickBot="1" x14ac:dyDescent="0.25">
      <c r="A55" s="9"/>
      <c r="B55" s="10"/>
      <c r="C55" s="10"/>
      <c r="D55" s="30" t="s">
        <v>36</v>
      </c>
      <c r="E55" s="26">
        <v>99523.680000000008</v>
      </c>
      <c r="F55" s="16" t="e">
        <f t="shared" ref="F55:G55" si="5">SUM(F52:F54)</f>
        <v>#REF!</v>
      </c>
      <c r="G55" s="16" t="e">
        <f t="shared" si="5"/>
        <v>#REF!</v>
      </c>
    </row>
    <row r="56" spans="1:7" x14ac:dyDescent="0.2">
      <c r="A56" s="9"/>
      <c r="B56" s="10"/>
      <c r="C56" s="10"/>
      <c r="D56" s="18"/>
      <c r="E56" s="12"/>
      <c r="F56" s="16"/>
      <c r="G56" s="16"/>
    </row>
    <row r="57" spans="1:7" x14ac:dyDescent="0.2">
      <c r="A57" s="9"/>
      <c r="B57" s="10"/>
      <c r="C57" s="10"/>
      <c r="D57" s="18" t="s">
        <v>37</v>
      </c>
      <c r="E57" s="12"/>
      <c r="F57" s="16"/>
      <c r="G57" s="16"/>
    </row>
    <row r="58" spans="1:7" x14ac:dyDescent="0.2">
      <c r="A58" s="9"/>
      <c r="B58" s="10"/>
      <c r="C58" s="10"/>
      <c r="D58" s="33"/>
      <c r="E58" s="12"/>
      <c r="F58" s="16"/>
      <c r="G58" s="16"/>
    </row>
    <row r="59" spans="1:7" x14ac:dyDescent="0.2">
      <c r="A59" s="9">
        <v>2</v>
      </c>
      <c r="B59" s="10">
        <v>4</v>
      </c>
      <c r="C59" s="10">
        <v>270</v>
      </c>
      <c r="D59" s="15" t="s">
        <v>38</v>
      </c>
      <c r="E59" s="21">
        <v>0</v>
      </c>
      <c r="F59" s="16" t="e">
        <f>E59-#REF!</f>
        <v>#REF!</v>
      </c>
      <c r="G59" s="16" t="e">
        <f>#REF!-#REF!</f>
        <v>#REF!</v>
      </c>
    </row>
    <row r="60" spans="1:7" x14ac:dyDescent="0.2">
      <c r="A60" s="9"/>
      <c r="B60" s="10"/>
      <c r="C60" s="10"/>
      <c r="D60" s="15"/>
      <c r="E60" s="12"/>
      <c r="F60" s="16"/>
      <c r="G60" s="16"/>
    </row>
    <row r="61" spans="1:7" ht="13.5" thickBot="1" x14ac:dyDescent="0.25">
      <c r="A61" s="9">
        <v>2</v>
      </c>
      <c r="B61" s="10">
        <v>4</v>
      </c>
      <c r="C61" s="10">
        <v>275</v>
      </c>
      <c r="D61" s="15" t="s">
        <v>39</v>
      </c>
      <c r="E61" s="21">
        <v>0</v>
      </c>
      <c r="F61" s="16" t="e">
        <f>E61-#REF!</f>
        <v>#REF!</v>
      </c>
      <c r="G61" s="16" t="e">
        <f>#REF!-#REF!</f>
        <v>#REF!</v>
      </c>
    </row>
    <row r="62" spans="1:7" ht="13.5" thickBot="1" x14ac:dyDescent="0.25">
      <c r="A62" s="9"/>
      <c r="B62" s="10"/>
      <c r="C62" s="10"/>
      <c r="D62" s="25" t="s">
        <v>40</v>
      </c>
      <c r="E62" s="26">
        <v>0</v>
      </c>
      <c r="F62" s="27" t="e">
        <f t="shared" ref="F62:G62" si="6">SUM(F59:F61)</f>
        <v>#REF!</v>
      </c>
      <c r="G62" s="16" t="e">
        <f t="shared" si="6"/>
        <v>#REF!</v>
      </c>
    </row>
    <row r="63" spans="1:7" ht="13.5" thickBot="1" x14ac:dyDescent="0.25">
      <c r="A63" s="9"/>
      <c r="B63" s="10"/>
      <c r="C63" s="10"/>
      <c r="D63" s="30"/>
      <c r="E63" s="34"/>
      <c r="F63" s="16"/>
      <c r="G63" s="16"/>
    </row>
    <row r="64" spans="1:7" ht="13.5" thickBot="1" x14ac:dyDescent="0.25">
      <c r="A64" s="9"/>
      <c r="B64" s="10"/>
      <c r="C64" s="10"/>
      <c r="D64" s="35" t="s">
        <v>41</v>
      </c>
      <c r="E64" s="26">
        <v>152730.48000000001</v>
      </c>
      <c r="F64" s="27" t="e">
        <f>F39+F48+F55+F62</f>
        <v>#REF!</v>
      </c>
      <c r="G64" s="16" t="e">
        <f t="shared" ref="G64" si="7">G39+G48+G55+G62</f>
        <v>#REF!</v>
      </c>
    </row>
    <row r="65" spans="1:7" x14ac:dyDescent="0.2">
      <c r="A65" s="9"/>
      <c r="B65" s="10"/>
      <c r="C65" s="10"/>
      <c r="D65" s="28"/>
      <c r="E65" s="29"/>
      <c r="F65" s="16"/>
      <c r="G65" s="16"/>
    </row>
    <row r="66" spans="1:7" x14ac:dyDescent="0.2">
      <c r="A66" s="9"/>
      <c r="B66" s="10"/>
      <c r="C66" s="10"/>
      <c r="D66" s="17" t="s">
        <v>42</v>
      </c>
      <c r="E66" s="12"/>
      <c r="F66" s="16"/>
      <c r="G66" s="16"/>
    </row>
    <row r="67" spans="1:7" x14ac:dyDescent="0.2">
      <c r="A67" s="9"/>
      <c r="B67" s="10"/>
      <c r="C67" s="10"/>
      <c r="D67" s="17" t="s">
        <v>43</v>
      </c>
      <c r="E67" s="12"/>
      <c r="F67" s="16"/>
      <c r="G67" s="16"/>
    </row>
    <row r="68" spans="1:7" x14ac:dyDescent="0.2">
      <c r="A68" s="9"/>
      <c r="B68" s="10"/>
      <c r="C68" s="10"/>
      <c r="D68" s="17"/>
      <c r="E68" s="12"/>
      <c r="F68" s="16"/>
      <c r="G68" s="16"/>
    </row>
    <row r="69" spans="1:7" ht="25.5" x14ac:dyDescent="0.2">
      <c r="A69" s="9"/>
      <c r="B69" s="10"/>
      <c r="C69" s="10"/>
      <c r="D69" s="31" t="s">
        <v>44</v>
      </c>
      <c r="E69" s="12"/>
      <c r="F69" s="16"/>
      <c r="G69" s="16"/>
    </row>
    <row r="70" spans="1:7" x14ac:dyDescent="0.2">
      <c r="A70" s="9"/>
      <c r="B70" s="10"/>
      <c r="C70" s="10"/>
      <c r="D70" s="31"/>
      <c r="E70" s="12"/>
      <c r="F70" s="16"/>
      <c r="G70" s="16"/>
    </row>
    <row r="71" spans="1:7" x14ac:dyDescent="0.2">
      <c r="A71" s="9">
        <v>3</v>
      </c>
      <c r="B71" s="10">
        <v>1</v>
      </c>
      <c r="C71" s="10">
        <v>300</v>
      </c>
      <c r="D71" s="15" t="s">
        <v>45</v>
      </c>
      <c r="E71" s="21">
        <v>5000</v>
      </c>
      <c r="F71" s="16" t="e">
        <f>E71-#REF!</f>
        <v>#REF!</v>
      </c>
      <c r="G71" s="16" t="e">
        <f>#REF!-#REF!</f>
        <v>#REF!</v>
      </c>
    </row>
    <row r="72" spans="1:7" x14ac:dyDescent="0.2">
      <c r="A72" s="9"/>
      <c r="B72" s="10"/>
      <c r="C72" s="10"/>
      <c r="D72" s="15"/>
      <c r="E72" s="12"/>
      <c r="F72" s="16"/>
      <c r="G72" s="16"/>
    </row>
    <row r="73" spans="1:7" x14ac:dyDescent="0.2">
      <c r="A73" s="9">
        <v>3</v>
      </c>
      <c r="B73" s="10">
        <v>1</v>
      </c>
      <c r="C73" s="10">
        <v>305</v>
      </c>
      <c r="D73" s="15" t="s">
        <v>46</v>
      </c>
      <c r="E73" s="21">
        <v>1415422.36</v>
      </c>
      <c r="F73" s="16" t="e">
        <f>E73-#REF!</f>
        <v>#REF!</v>
      </c>
      <c r="G73" s="16" t="e">
        <f>#REF!-#REF!</f>
        <v>#REF!</v>
      </c>
    </row>
    <row r="74" spans="1:7" x14ac:dyDescent="0.2">
      <c r="A74" s="9"/>
      <c r="B74" s="10"/>
      <c r="C74" s="10"/>
      <c r="D74" s="15"/>
      <c r="E74" s="12"/>
      <c r="F74" s="16"/>
      <c r="G74" s="16"/>
    </row>
    <row r="75" spans="1:7" x14ac:dyDescent="0.2">
      <c r="A75" s="9">
        <v>3</v>
      </c>
      <c r="B75" s="10">
        <v>1</v>
      </c>
      <c r="C75" s="10">
        <v>324</v>
      </c>
      <c r="D75" s="15" t="s">
        <v>47</v>
      </c>
      <c r="E75" s="21">
        <v>0</v>
      </c>
      <c r="F75" s="16" t="e">
        <f>E75-#REF!</f>
        <v>#REF!</v>
      </c>
      <c r="G75" s="16" t="e">
        <f>#REF!-#REF!</f>
        <v>#REF!</v>
      </c>
    </row>
    <row r="76" spans="1:7" ht="13.5" thickBot="1" x14ac:dyDescent="0.25">
      <c r="A76" s="9"/>
      <c r="B76" s="10"/>
      <c r="C76" s="10"/>
      <c r="D76" s="15"/>
      <c r="E76" s="12"/>
      <c r="F76" s="16"/>
      <c r="G76" s="16"/>
    </row>
    <row r="77" spans="1:7" ht="13.5" thickBot="1" x14ac:dyDescent="0.25">
      <c r="A77" s="9"/>
      <c r="B77" s="10"/>
      <c r="C77" s="10"/>
      <c r="D77" s="30" t="s">
        <v>27</v>
      </c>
      <c r="E77" s="26">
        <v>1420422.36</v>
      </c>
      <c r="F77" s="16" t="e">
        <f t="shared" ref="F77:G77" si="8">SUM(F71:F76)</f>
        <v>#REF!</v>
      </c>
      <c r="G77" s="16" t="e">
        <f t="shared" si="8"/>
        <v>#REF!</v>
      </c>
    </row>
    <row r="78" spans="1:7" x14ac:dyDescent="0.2">
      <c r="A78" s="9"/>
      <c r="B78" s="10"/>
      <c r="C78" s="10"/>
      <c r="D78" s="30"/>
      <c r="E78" s="12"/>
      <c r="F78" s="16"/>
      <c r="G78" s="16"/>
    </row>
    <row r="79" spans="1:7" x14ac:dyDescent="0.2">
      <c r="A79" s="9"/>
      <c r="B79" s="10"/>
      <c r="C79" s="10"/>
      <c r="D79" s="31" t="s">
        <v>48</v>
      </c>
      <c r="E79" s="12"/>
      <c r="F79" s="16"/>
      <c r="G79" s="16"/>
    </row>
    <row r="80" spans="1:7" x14ac:dyDescent="0.2">
      <c r="A80" s="9"/>
      <c r="B80" s="10"/>
      <c r="C80" s="10"/>
      <c r="D80" s="31"/>
      <c r="E80" s="12"/>
      <c r="F80" s="16"/>
      <c r="G80" s="16"/>
    </row>
    <row r="81" spans="1:7" x14ac:dyDescent="0.2">
      <c r="A81" s="9">
        <v>3</v>
      </c>
      <c r="B81" s="10">
        <v>2</v>
      </c>
      <c r="C81" s="10">
        <v>350</v>
      </c>
      <c r="D81" s="15" t="s">
        <v>49</v>
      </c>
      <c r="E81" s="21">
        <v>2000</v>
      </c>
      <c r="F81" s="16" t="e">
        <f>E81-#REF!</f>
        <v>#REF!</v>
      </c>
      <c r="G81" s="16" t="e">
        <f>#REF!-#REF!</f>
        <v>#REF!</v>
      </c>
    </row>
    <row r="82" spans="1:7" x14ac:dyDescent="0.2">
      <c r="A82" s="9"/>
      <c r="B82" s="10"/>
      <c r="C82" s="10"/>
      <c r="D82" s="15"/>
      <c r="E82" s="12"/>
      <c r="F82" s="16"/>
      <c r="G82" s="16"/>
    </row>
    <row r="83" spans="1:7" x14ac:dyDescent="0.2">
      <c r="A83" s="9">
        <v>3</v>
      </c>
      <c r="B83" s="10">
        <v>2</v>
      </c>
      <c r="C83" s="10">
        <v>360</v>
      </c>
      <c r="D83" s="15" t="s">
        <v>50</v>
      </c>
      <c r="E83" s="21">
        <v>713736.55</v>
      </c>
      <c r="F83" s="16" t="e">
        <f>E83-#REF!</f>
        <v>#REF!</v>
      </c>
      <c r="G83" s="16" t="e">
        <f>#REF!-#REF!</f>
        <v>#REF!</v>
      </c>
    </row>
    <row r="84" spans="1:7" x14ac:dyDescent="0.2">
      <c r="A84" s="9"/>
      <c r="B84" s="10"/>
      <c r="C84" s="10"/>
      <c r="D84" s="15"/>
      <c r="E84" s="12"/>
      <c r="F84" s="16"/>
      <c r="G84" s="16"/>
    </row>
    <row r="85" spans="1:7" x14ac:dyDescent="0.2">
      <c r="A85" s="9">
        <v>3</v>
      </c>
      <c r="B85" s="10">
        <v>2</v>
      </c>
      <c r="C85" s="10">
        <v>399</v>
      </c>
      <c r="D85" s="15" t="s">
        <v>51</v>
      </c>
      <c r="E85" s="21">
        <v>47527.77</v>
      </c>
      <c r="F85" s="16" t="e">
        <f>E85-#REF!</f>
        <v>#REF!</v>
      </c>
      <c r="G85" s="16" t="e">
        <f>#REF!-#REF!</f>
        <v>#REF!</v>
      </c>
    </row>
    <row r="86" spans="1:7" ht="13.5" thickBot="1" x14ac:dyDescent="0.25">
      <c r="A86" s="9"/>
      <c r="B86" s="10"/>
      <c r="C86" s="10"/>
      <c r="D86" s="15"/>
      <c r="E86" s="12"/>
      <c r="F86" s="16"/>
      <c r="G86" s="16"/>
    </row>
    <row r="87" spans="1:7" ht="13.5" thickBot="1" x14ac:dyDescent="0.25">
      <c r="A87" s="9"/>
      <c r="B87" s="10"/>
      <c r="C87" s="10"/>
      <c r="D87" s="30" t="s">
        <v>32</v>
      </c>
      <c r="E87" s="26">
        <v>763264.32000000007</v>
      </c>
      <c r="F87" s="16" t="e">
        <f>SUM(F81:F85)</f>
        <v>#REF!</v>
      </c>
      <c r="G87" s="16" t="e">
        <f>SUM(G81:G85)</f>
        <v>#REF!</v>
      </c>
    </row>
    <row r="88" spans="1:7" ht="13.5" thickBot="1" x14ac:dyDescent="0.25">
      <c r="A88" s="9"/>
      <c r="B88" s="10"/>
      <c r="C88" s="10"/>
      <c r="D88" s="32"/>
      <c r="E88" s="16"/>
      <c r="F88" s="16"/>
      <c r="G88" s="16"/>
    </row>
    <row r="89" spans="1:7" ht="13.5" thickBot="1" x14ac:dyDescent="0.25">
      <c r="A89" s="9"/>
      <c r="B89" s="10"/>
      <c r="C89" s="10"/>
      <c r="D89" s="28" t="s">
        <v>52</v>
      </c>
      <c r="E89" s="26">
        <v>2183686.6800000002</v>
      </c>
      <c r="F89" s="16" t="e">
        <f>F77+F87</f>
        <v>#REF!</v>
      </c>
      <c r="G89" s="16" t="e">
        <f>G77+G87</f>
        <v>#REF!</v>
      </c>
    </row>
    <row r="90" spans="1:7" x14ac:dyDescent="0.2">
      <c r="A90" s="9"/>
      <c r="B90" s="10"/>
      <c r="C90" s="10"/>
      <c r="D90" s="36"/>
      <c r="E90" s="12"/>
      <c r="F90" s="16"/>
      <c r="G90" s="16"/>
    </row>
    <row r="91" spans="1:7" x14ac:dyDescent="0.2">
      <c r="A91" s="9"/>
      <c r="B91" s="10"/>
      <c r="C91" s="10"/>
      <c r="D91" s="17" t="s">
        <v>53</v>
      </c>
      <c r="E91" s="12"/>
      <c r="F91" s="16"/>
      <c r="G91" s="16"/>
    </row>
    <row r="92" spans="1:7" x14ac:dyDescent="0.2">
      <c r="A92" s="9"/>
      <c r="B92" s="10"/>
      <c r="C92" s="10"/>
      <c r="D92" s="17" t="s">
        <v>54</v>
      </c>
      <c r="E92" s="12"/>
      <c r="F92" s="16"/>
      <c r="G92" s="16"/>
    </row>
    <row r="93" spans="1:7" x14ac:dyDescent="0.2">
      <c r="A93" s="9"/>
      <c r="B93" s="10"/>
      <c r="C93" s="10"/>
      <c r="D93" s="11"/>
      <c r="E93" s="12"/>
      <c r="F93" s="16"/>
      <c r="G93" s="16"/>
    </row>
    <row r="94" spans="1:7" x14ac:dyDescent="0.2">
      <c r="A94" s="9"/>
      <c r="B94" s="10"/>
      <c r="C94" s="10"/>
      <c r="D94" s="18" t="s">
        <v>55</v>
      </c>
      <c r="E94" s="12"/>
      <c r="F94" s="16"/>
      <c r="G94" s="16"/>
    </row>
    <row r="95" spans="1:7" x14ac:dyDescent="0.2">
      <c r="A95" s="9"/>
      <c r="B95" s="10"/>
      <c r="C95" s="10"/>
      <c r="D95" s="37"/>
      <c r="E95" s="12"/>
      <c r="F95" s="16"/>
      <c r="G95" s="16"/>
    </row>
    <row r="96" spans="1:7" x14ac:dyDescent="0.2">
      <c r="A96" s="9">
        <v>4</v>
      </c>
      <c r="B96" s="10">
        <v>1</v>
      </c>
      <c r="C96" s="10">
        <v>400</v>
      </c>
      <c r="D96" s="38" t="s">
        <v>56</v>
      </c>
      <c r="E96" s="21">
        <v>0</v>
      </c>
      <c r="F96" s="16" t="e">
        <f>E96-#REF!</f>
        <v>#REF!</v>
      </c>
      <c r="G96" s="16" t="e">
        <f>#REF!-#REF!</f>
        <v>#REF!</v>
      </c>
    </row>
    <row r="97" spans="1:7" x14ac:dyDescent="0.2">
      <c r="A97" s="9"/>
      <c r="B97" s="10"/>
      <c r="C97" s="10"/>
      <c r="D97" s="38"/>
      <c r="E97" s="12"/>
      <c r="F97" s="16"/>
      <c r="G97" s="16"/>
    </row>
    <row r="98" spans="1:7" x14ac:dyDescent="0.2">
      <c r="A98" s="9">
        <v>4</v>
      </c>
      <c r="B98" s="10">
        <v>1</v>
      </c>
      <c r="C98" s="10">
        <v>405</v>
      </c>
      <c r="D98" s="38" t="s">
        <v>57</v>
      </c>
      <c r="E98" s="21">
        <v>5000</v>
      </c>
      <c r="F98" s="16" t="e">
        <f>E98-#REF!</f>
        <v>#REF!</v>
      </c>
      <c r="G98" s="16" t="e">
        <f>#REF!-#REF!</f>
        <v>#REF!</v>
      </c>
    </row>
    <row r="99" spans="1:7" x14ac:dyDescent="0.2">
      <c r="A99" s="9"/>
      <c r="B99" s="10"/>
      <c r="C99" s="10"/>
      <c r="D99" s="38"/>
      <c r="E99" s="12"/>
      <c r="F99" s="16"/>
      <c r="G99" s="16"/>
    </row>
    <row r="100" spans="1:7" x14ac:dyDescent="0.2">
      <c r="A100" s="9">
        <v>4</v>
      </c>
      <c r="B100" s="10">
        <v>1</v>
      </c>
      <c r="C100" s="10">
        <v>410</v>
      </c>
      <c r="D100" s="15" t="s">
        <v>58</v>
      </c>
      <c r="E100" s="21">
        <v>0</v>
      </c>
      <c r="F100" s="16" t="e">
        <f>E100-#REF!</f>
        <v>#REF!</v>
      </c>
      <c r="G100" s="16" t="e">
        <f>#REF!-#REF!</f>
        <v>#REF!</v>
      </c>
    </row>
    <row r="101" spans="1:7" ht="13.5" thickBot="1" x14ac:dyDescent="0.25">
      <c r="A101" s="9"/>
      <c r="B101" s="10"/>
      <c r="C101" s="10"/>
      <c r="D101" s="15"/>
      <c r="E101" s="12"/>
      <c r="F101" s="16"/>
      <c r="G101" s="16"/>
    </row>
    <row r="102" spans="1:7" ht="13.5" thickBot="1" x14ac:dyDescent="0.25">
      <c r="A102" s="9"/>
      <c r="B102" s="10"/>
      <c r="C102" s="10"/>
      <c r="D102" s="30" t="s">
        <v>27</v>
      </c>
      <c r="E102" s="26">
        <v>5000</v>
      </c>
      <c r="F102" s="16" t="e">
        <f t="shared" ref="F102:G102" si="9">SUM(F96:F100)</f>
        <v>#REF!</v>
      </c>
      <c r="G102" s="16" t="e">
        <f t="shared" si="9"/>
        <v>#REF!</v>
      </c>
    </row>
    <row r="103" spans="1:7" x14ac:dyDescent="0.2">
      <c r="A103" s="9"/>
      <c r="B103" s="10"/>
      <c r="C103" s="10"/>
      <c r="D103" s="30"/>
      <c r="E103" s="12"/>
      <c r="F103" s="16"/>
      <c r="G103" s="16"/>
    </row>
    <row r="104" spans="1:7" ht="25.5" x14ac:dyDescent="0.2">
      <c r="A104" s="9"/>
      <c r="B104" s="10"/>
      <c r="C104" s="10"/>
      <c r="D104" s="18" t="s">
        <v>59</v>
      </c>
      <c r="E104" s="12"/>
      <c r="F104" s="16"/>
      <c r="G104" s="16"/>
    </row>
    <row r="105" spans="1:7" x14ac:dyDescent="0.2">
      <c r="A105" s="9"/>
      <c r="B105" s="10"/>
      <c r="C105" s="10"/>
      <c r="D105" s="18" t="s">
        <v>60</v>
      </c>
      <c r="E105" s="12"/>
      <c r="F105" s="16"/>
      <c r="G105" s="16"/>
    </row>
    <row r="106" spans="1:7" x14ac:dyDescent="0.2">
      <c r="A106" s="9">
        <v>4</v>
      </c>
      <c r="B106" s="10">
        <v>2</v>
      </c>
      <c r="C106" s="10">
        <v>415</v>
      </c>
      <c r="D106" s="15" t="s">
        <v>61</v>
      </c>
      <c r="E106" s="21">
        <v>3729291.56</v>
      </c>
      <c r="F106" s="16" t="e">
        <f>E106-#REF!</f>
        <v>#REF!</v>
      </c>
      <c r="G106" s="16" t="e">
        <f>#REF!-#REF!</f>
        <v>#REF!</v>
      </c>
    </row>
    <row r="107" spans="1:7" x14ac:dyDescent="0.2">
      <c r="A107" s="9"/>
      <c r="B107" s="10"/>
      <c r="C107" s="10"/>
      <c r="D107" s="15"/>
      <c r="E107" s="12"/>
      <c r="F107" s="16"/>
      <c r="G107" s="16"/>
    </row>
    <row r="108" spans="1:7" x14ac:dyDescent="0.2">
      <c r="A108" s="9">
        <v>4</v>
      </c>
      <c r="B108" s="10">
        <v>2</v>
      </c>
      <c r="C108" s="10">
        <v>430</v>
      </c>
      <c r="D108" s="15" t="s">
        <v>62</v>
      </c>
      <c r="E108" s="21">
        <v>2550000</v>
      </c>
      <c r="F108" s="16" t="e">
        <f>E108-#REF!</f>
        <v>#REF!</v>
      </c>
      <c r="G108" s="16" t="e">
        <f>#REF!-#REF!</f>
        <v>#REF!</v>
      </c>
    </row>
    <row r="109" spans="1:7" x14ac:dyDescent="0.2">
      <c r="A109" s="9"/>
      <c r="B109" s="10"/>
      <c r="C109" s="10"/>
      <c r="D109" s="15"/>
      <c r="E109" s="12"/>
      <c r="F109" s="16"/>
      <c r="G109" s="16"/>
    </row>
    <row r="110" spans="1:7" x14ac:dyDescent="0.2">
      <c r="A110" s="9">
        <v>4</v>
      </c>
      <c r="B110" s="10">
        <v>2</v>
      </c>
      <c r="C110" s="10">
        <v>460</v>
      </c>
      <c r="D110" s="15" t="s">
        <v>63</v>
      </c>
      <c r="E110" s="21">
        <v>277752.15000000002</v>
      </c>
      <c r="F110" s="16" t="e">
        <f>E110-#REF!</f>
        <v>#REF!</v>
      </c>
      <c r="G110" s="16" t="e">
        <f>#REF!-#REF!</f>
        <v>#REF!</v>
      </c>
    </row>
    <row r="111" spans="1:7" x14ac:dyDescent="0.2">
      <c r="A111" s="9"/>
      <c r="B111" s="10"/>
      <c r="C111" s="10"/>
      <c r="D111" s="15"/>
      <c r="E111" s="16"/>
      <c r="F111" s="16"/>
      <c r="G111" s="16"/>
    </row>
    <row r="112" spans="1:7" x14ac:dyDescent="0.2">
      <c r="A112" s="9">
        <v>4</v>
      </c>
      <c r="B112" s="10">
        <v>2</v>
      </c>
      <c r="C112" s="10">
        <v>470</v>
      </c>
      <c r="D112" s="15" t="s">
        <v>64</v>
      </c>
      <c r="E112" s="21">
        <v>0</v>
      </c>
      <c r="F112" s="16" t="e">
        <f>E112-#REF!</f>
        <v>#REF!</v>
      </c>
      <c r="G112" s="16" t="e">
        <f>#REF!-#REF!</f>
        <v>#REF!</v>
      </c>
    </row>
    <row r="113" spans="1:7" x14ac:dyDescent="0.2">
      <c r="A113" s="9"/>
      <c r="B113" s="10"/>
      <c r="C113" s="10"/>
      <c r="D113" s="15"/>
      <c r="E113" s="12"/>
      <c r="F113" s="16"/>
      <c r="G113" s="16"/>
    </row>
    <row r="114" spans="1:7" x14ac:dyDescent="0.2">
      <c r="A114" s="9">
        <v>4</v>
      </c>
      <c r="B114" s="10">
        <v>2</v>
      </c>
      <c r="C114" s="10">
        <v>480</v>
      </c>
      <c r="D114" s="15" t="s">
        <v>65</v>
      </c>
      <c r="E114" s="21">
        <v>0</v>
      </c>
      <c r="F114" s="16" t="e">
        <f>E114-#REF!</f>
        <v>#REF!</v>
      </c>
      <c r="G114" s="16" t="e">
        <f>#REF!-#REF!</f>
        <v>#REF!</v>
      </c>
    </row>
    <row r="115" spans="1:7" x14ac:dyDescent="0.2">
      <c r="A115" s="9"/>
      <c r="B115" s="10"/>
      <c r="C115" s="10"/>
      <c r="D115" s="15"/>
      <c r="E115" s="12"/>
      <c r="F115" s="16"/>
      <c r="G115" s="16"/>
    </row>
    <row r="116" spans="1:7" x14ac:dyDescent="0.2">
      <c r="A116" s="9">
        <v>4</v>
      </c>
      <c r="B116" s="10">
        <v>2</v>
      </c>
      <c r="C116" s="10">
        <v>489</v>
      </c>
      <c r="D116" s="15" t="s">
        <v>66</v>
      </c>
      <c r="E116" s="21">
        <v>497585.31</v>
      </c>
      <c r="F116" s="16" t="e">
        <f>E116-#REF!</f>
        <v>#REF!</v>
      </c>
      <c r="G116" s="16" t="e">
        <f>#REF!-#REF!</f>
        <v>#REF!</v>
      </c>
    </row>
    <row r="117" spans="1:7" ht="13.5" thickBot="1" x14ac:dyDescent="0.25">
      <c r="A117" s="9"/>
      <c r="B117" s="10"/>
      <c r="C117" s="10"/>
      <c r="D117" s="15"/>
      <c r="E117" s="12"/>
      <c r="F117" s="16"/>
      <c r="G117" s="16"/>
    </row>
    <row r="118" spans="1:7" ht="13.5" thickBot="1" x14ac:dyDescent="0.25">
      <c r="A118" s="39"/>
      <c r="B118" s="40"/>
      <c r="C118" s="40"/>
      <c r="D118" s="41" t="s">
        <v>32</v>
      </c>
      <c r="E118" s="26">
        <v>7054629.0200000005</v>
      </c>
      <c r="F118" s="16" t="e">
        <f t="shared" ref="F118:G118" si="10">SUM(F106:F117)</f>
        <v>#REF!</v>
      </c>
      <c r="G118" s="16" t="e">
        <f t="shared" si="10"/>
        <v>#REF!</v>
      </c>
    </row>
    <row r="119" spans="1:7" x14ac:dyDescent="0.2">
      <c r="A119" s="9"/>
      <c r="B119" s="10"/>
      <c r="C119" s="10"/>
      <c r="D119" s="17"/>
      <c r="E119" s="12"/>
      <c r="F119" s="16"/>
      <c r="G119" s="16"/>
    </row>
    <row r="120" spans="1:7" x14ac:dyDescent="0.2">
      <c r="A120" s="9"/>
      <c r="B120" s="10"/>
      <c r="C120" s="10"/>
      <c r="D120" s="37" t="s">
        <v>67</v>
      </c>
      <c r="E120" s="12"/>
      <c r="F120" s="16"/>
      <c r="G120" s="16"/>
    </row>
    <row r="121" spans="1:7" x14ac:dyDescent="0.2">
      <c r="A121" s="9"/>
      <c r="B121" s="10"/>
      <c r="C121" s="10"/>
      <c r="D121" s="42"/>
      <c r="E121" s="12"/>
      <c r="F121" s="16"/>
      <c r="G121" s="16"/>
    </row>
    <row r="122" spans="1:7" x14ac:dyDescent="0.2">
      <c r="A122" s="9">
        <v>4</v>
      </c>
      <c r="B122" s="10">
        <v>3</v>
      </c>
      <c r="C122" s="10">
        <v>490</v>
      </c>
      <c r="D122" s="38" t="s">
        <v>68</v>
      </c>
      <c r="E122" s="21">
        <v>0</v>
      </c>
      <c r="F122" s="16" t="e">
        <f>E122-#REF!</f>
        <v>#REF!</v>
      </c>
      <c r="G122" s="16" t="e">
        <f>#REF!-#REF!</f>
        <v>#REF!</v>
      </c>
    </row>
    <row r="123" spans="1:7" ht="13.5" thickBot="1" x14ac:dyDescent="0.25">
      <c r="A123" s="9"/>
      <c r="B123" s="10"/>
      <c r="C123" s="10"/>
      <c r="D123" s="38"/>
      <c r="E123" s="12"/>
      <c r="F123" s="16"/>
      <c r="G123" s="16"/>
    </row>
    <row r="124" spans="1:7" ht="13.5" thickBot="1" x14ac:dyDescent="0.25">
      <c r="A124" s="9"/>
      <c r="B124" s="10"/>
      <c r="C124" s="10"/>
      <c r="D124" s="30" t="s">
        <v>36</v>
      </c>
      <c r="E124" s="26">
        <v>0</v>
      </c>
      <c r="F124" s="16" t="e">
        <f>SUM(F122)</f>
        <v>#REF!</v>
      </c>
      <c r="G124" s="16" t="e">
        <f>SUM(G122)</f>
        <v>#REF!</v>
      </c>
    </row>
    <row r="125" spans="1:7" ht="13.5" thickBot="1" x14ac:dyDescent="0.25">
      <c r="A125" s="9"/>
      <c r="B125" s="10"/>
      <c r="C125" s="10"/>
      <c r="D125" s="30"/>
      <c r="E125" s="16"/>
      <c r="F125" s="16"/>
      <c r="G125" s="16"/>
    </row>
    <row r="126" spans="1:7" ht="13.5" thickBot="1" x14ac:dyDescent="0.25">
      <c r="A126" s="9"/>
      <c r="B126" s="10"/>
      <c r="C126" s="10"/>
      <c r="D126" s="28" t="s">
        <v>69</v>
      </c>
      <c r="E126" s="26">
        <v>7059629.0200000005</v>
      </c>
      <c r="F126" s="16" t="e">
        <f>F102+F118+F124</f>
        <v>#REF!</v>
      </c>
      <c r="G126" s="16" t="e">
        <f>G102+G118+G124</f>
        <v>#REF!</v>
      </c>
    </row>
    <row r="127" spans="1:7" x14ac:dyDescent="0.2">
      <c r="A127" s="9"/>
      <c r="B127" s="10"/>
      <c r="C127" s="10"/>
      <c r="D127" s="32"/>
      <c r="E127" s="43"/>
      <c r="F127" s="44"/>
      <c r="G127" s="44"/>
    </row>
    <row r="128" spans="1:7" x14ac:dyDescent="0.2">
      <c r="A128" s="9"/>
      <c r="B128" s="10"/>
      <c r="C128" s="10"/>
      <c r="D128" s="17" t="s">
        <v>70</v>
      </c>
      <c r="E128" s="43"/>
      <c r="F128" s="44"/>
      <c r="G128" s="44"/>
    </row>
    <row r="129" spans="1:7" x14ac:dyDescent="0.2">
      <c r="A129" s="9"/>
      <c r="B129" s="10"/>
      <c r="C129" s="10"/>
      <c r="D129" s="17" t="s">
        <v>71</v>
      </c>
      <c r="E129" s="43"/>
      <c r="F129" s="44"/>
      <c r="G129" s="44"/>
    </row>
    <row r="130" spans="1:7" x14ac:dyDescent="0.2">
      <c r="A130" s="9"/>
      <c r="B130" s="10"/>
      <c r="C130" s="10"/>
      <c r="D130" s="32"/>
      <c r="E130" s="43"/>
      <c r="F130" s="44"/>
      <c r="G130" s="44"/>
    </row>
    <row r="131" spans="1:7" x14ac:dyDescent="0.2">
      <c r="A131" s="9"/>
      <c r="B131" s="10"/>
      <c r="C131" s="10"/>
      <c r="D131" s="18" t="s">
        <v>72</v>
      </c>
      <c r="E131" s="43"/>
      <c r="F131" s="44"/>
      <c r="G131" s="44"/>
    </row>
    <row r="132" spans="1:7" x14ac:dyDescent="0.2">
      <c r="A132" s="9"/>
      <c r="B132" s="10"/>
      <c r="C132" s="10"/>
      <c r="D132" s="31"/>
      <c r="E132" s="43"/>
      <c r="F132" s="44"/>
      <c r="G132" s="44"/>
    </row>
    <row r="133" spans="1:7" x14ac:dyDescent="0.2">
      <c r="A133" s="9">
        <v>5</v>
      </c>
      <c r="B133" s="10">
        <v>1</v>
      </c>
      <c r="C133" s="10">
        <v>500</v>
      </c>
      <c r="D133" s="15" t="s">
        <v>73</v>
      </c>
      <c r="E133" s="21">
        <v>0</v>
      </c>
      <c r="F133" s="16" t="e">
        <f>E133-#REF!</f>
        <v>#REF!</v>
      </c>
      <c r="G133" s="16" t="e">
        <f>#REF!-#REF!</f>
        <v>#REF!</v>
      </c>
    </row>
    <row r="134" spans="1:7" x14ac:dyDescent="0.2">
      <c r="A134" s="9"/>
      <c r="B134" s="10"/>
      <c r="C134" s="10"/>
      <c r="D134" s="15"/>
      <c r="E134" s="12"/>
      <c r="F134" s="16"/>
      <c r="G134" s="16"/>
    </row>
    <row r="135" spans="1:7" x14ac:dyDescent="0.2">
      <c r="A135" s="9">
        <v>5</v>
      </c>
      <c r="B135" s="10">
        <v>1</v>
      </c>
      <c r="C135" s="10">
        <v>510</v>
      </c>
      <c r="D135" s="15" t="s">
        <v>74</v>
      </c>
      <c r="E135" s="21">
        <v>100000</v>
      </c>
      <c r="F135" s="16" t="e">
        <f>E135-#REF!</f>
        <v>#REF!</v>
      </c>
      <c r="G135" s="16" t="e">
        <f>#REF!-#REF!</f>
        <v>#REF!</v>
      </c>
    </row>
    <row r="136" spans="1:7" ht="13.5" thickBot="1" x14ac:dyDescent="0.25">
      <c r="A136" s="9"/>
      <c r="B136" s="10"/>
      <c r="C136" s="10"/>
      <c r="D136" s="15"/>
      <c r="E136" s="12"/>
      <c r="F136" s="16"/>
      <c r="G136" s="16"/>
    </row>
    <row r="137" spans="1:7" ht="13.5" thickBot="1" x14ac:dyDescent="0.25">
      <c r="A137" s="9"/>
      <c r="B137" s="10"/>
      <c r="C137" s="10"/>
      <c r="D137" s="30" t="s">
        <v>27</v>
      </c>
      <c r="E137" s="26">
        <v>100000</v>
      </c>
      <c r="F137" s="16" t="e">
        <f>SUM(F133:F135)</f>
        <v>#REF!</v>
      </c>
      <c r="G137" s="16" t="e">
        <f>SUM(G133:G135)</f>
        <v>#REF!</v>
      </c>
    </row>
    <row r="138" spans="1:7" ht="13.5" thickBot="1" x14ac:dyDescent="0.25">
      <c r="A138" s="9"/>
      <c r="B138" s="10"/>
      <c r="C138" s="10"/>
      <c r="D138" s="30"/>
      <c r="E138" s="16"/>
      <c r="F138" s="16"/>
      <c r="G138" s="16"/>
    </row>
    <row r="139" spans="1:7" ht="13.5" thickBot="1" x14ac:dyDescent="0.25">
      <c r="A139" s="9"/>
      <c r="B139" s="10"/>
      <c r="C139" s="10"/>
      <c r="D139" s="28" t="s">
        <v>75</v>
      </c>
      <c r="E139" s="26">
        <v>100000</v>
      </c>
      <c r="F139" s="16" t="e">
        <f>F137</f>
        <v>#REF!</v>
      </c>
      <c r="G139" s="16" t="e">
        <f>G137</f>
        <v>#REF!</v>
      </c>
    </row>
    <row r="140" spans="1:7" x14ac:dyDescent="0.2">
      <c r="A140" s="9"/>
      <c r="B140" s="10"/>
      <c r="C140" s="10"/>
      <c r="D140" s="28"/>
      <c r="E140" s="43"/>
      <c r="F140" s="44"/>
      <c r="G140" s="44"/>
    </row>
    <row r="141" spans="1:7" x14ac:dyDescent="0.2">
      <c r="A141" s="9"/>
      <c r="B141" s="10"/>
      <c r="C141" s="10"/>
      <c r="D141" s="45" t="s">
        <v>76</v>
      </c>
      <c r="E141" s="43"/>
      <c r="F141" s="44"/>
      <c r="G141" s="44"/>
    </row>
    <row r="142" spans="1:7" x14ac:dyDescent="0.2">
      <c r="A142" s="9"/>
      <c r="B142" s="10"/>
      <c r="C142" s="10"/>
      <c r="D142" s="46" t="s">
        <v>77</v>
      </c>
      <c r="E142" s="43"/>
      <c r="F142" s="44"/>
      <c r="G142" s="44"/>
    </row>
    <row r="143" spans="1:7" x14ac:dyDescent="0.2">
      <c r="A143" s="9"/>
      <c r="B143" s="10"/>
      <c r="C143" s="10"/>
      <c r="D143" s="32"/>
      <c r="E143" s="43"/>
      <c r="F143" s="44"/>
      <c r="G143" s="44"/>
    </row>
    <row r="144" spans="1:7" x14ac:dyDescent="0.2">
      <c r="A144" s="9"/>
      <c r="B144" s="10"/>
      <c r="C144" s="10"/>
      <c r="D144" s="37" t="s">
        <v>78</v>
      </c>
      <c r="E144" s="43"/>
      <c r="F144" s="44"/>
      <c r="G144" s="44"/>
    </row>
    <row r="145" spans="1:7" x14ac:dyDescent="0.2">
      <c r="A145" s="9"/>
      <c r="B145" s="10"/>
      <c r="C145" s="10"/>
      <c r="D145" s="47"/>
      <c r="E145" s="43"/>
      <c r="F145" s="44"/>
      <c r="G145" s="44"/>
    </row>
    <row r="146" spans="1:7" x14ac:dyDescent="0.2">
      <c r="A146" s="9">
        <v>6</v>
      </c>
      <c r="B146" s="10">
        <v>1</v>
      </c>
      <c r="C146" s="10">
        <v>600</v>
      </c>
      <c r="D146" s="15" t="s">
        <v>79</v>
      </c>
      <c r="E146" s="21">
        <v>431067.8</v>
      </c>
      <c r="F146" s="16" t="e">
        <f>E146-#REF!</f>
        <v>#REF!</v>
      </c>
      <c r="G146" s="16" t="e">
        <f>#REF!-#REF!</f>
        <v>#REF!</v>
      </c>
    </row>
    <row r="147" spans="1:7" x14ac:dyDescent="0.2">
      <c r="A147" s="9"/>
      <c r="B147" s="10"/>
      <c r="C147" s="10"/>
      <c r="D147" s="22"/>
      <c r="E147" s="12"/>
      <c r="F147" s="47"/>
      <c r="G147" s="47"/>
    </row>
    <row r="148" spans="1:7" x14ac:dyDescent="0.2">
      <c r="A148" s="9">
        <v>6</v>
      </c>
      <c r="B148" s="10">
        <v>1</v>
      </c>
      <c r="C148" s="10">
        <v>620</v>
      </c>
      <c r="D148" s="15" t="s">
        <v>80</v>
      </c>
      <c r="E148" s="21">
        <v>1100000</v>
      </c>
      <c r="F148" s="16" t="e">
        <f>E148-#REF!</f>
        <v>#REF!</v>
      </c>
      <c r="G148" s="16" t="e">
        <f>#REF!-#REF!</f>
        <v>#REF!</v>
      </c>
    </row>
    <row r="149" spans="1:7" x14ac:dyDescent="0.2">
      <c r="A149" s="9"/>
      <c r="B149" s="10"/>
      <c r="C149" s="10"/>
      <c r="D149" s="15"/>
      <c r="E149" s="12"/>
      <c r="F149" s="16"/>
      <c r="G149" s="16"/>
    </row>
    <row r="150" spans="1:7" x14ac:dyDescent="0.2">
      <c r="A150" s="9">
        <v>6</v>
      </c>
      <c r="B150" s="10">
        <v>1</v>
      </c>
      <c r="C150" s="10">
        <v>640</v>
      </c>
      <c r="D150" s="15" t="s">
        <v>81</v>
      </c>
      <c r="E150" s="21">
        <v>0</v>
      </c>
      <c r="F150" s="16" t="e">
        <f>E150-#REF!</f>
        <v>#REF!</v>
      </c>
      <c r="G150" s="16" t="e">
        <f>#REF!-#REF!</f>
        <v>#REF!</v>
      </c>
    </row>
    <row r="151" spans="1:7" x14ac:dyDescent="0.2">
      <c r="A151" s="9"/>
      <c r="B151" s="10"/>
      <c r="C151" s="10"/>
      <c r="D151" s="15"/>
      <c r="E151" s="12"/>
      <c r="F151" s="47"/>
      <c r="G151" s="47"/>
    </row>
    <row r="152" spans="1:7" x14ac:dyDescent="0.2">
      <c r="A152" s="9">
        <v>6</v>
      </c>
      <c r="B152" s="10">
        <v>1</v>
      </c>
      <c r="C152" s="10">
        <v>650</v>
      </c>
      <c r="D152" s="38" t="s">
        <v>82</v>
      </c>
      <c r="E152" s="21">
        <v>0</v>
      </c>
      <c r="F152" s="16" t="e">
        <f>E152-#REF!</f>
        <v>#REF!</v>
      </c>
      <c r="G152" s="16" t="e">
        <f>#REF!-#REF!</f>
        <v>#REF!</v>
      </c>
    </row>
    <row r="153" spans="1:7" x14ac:dyDescent="0.2">
      <c r="A153" s="9"/>
      <c r="B153" s="10"/>
      <c r="C153" s="10"/>
      <c r="D153" s="38"/>
      <c r="E153" s="12"/>
      <c r="F153" s="47"/>
      <c r="G153" s="47"/>
    </row>
    <row r="154" spans="1:7" x14ac:dyDescent="0.2">
      <c r="A154" s="9">
        <v>6</v>
      </c>
      <c r="B154" s="10">
        <v>1</v>
      </c>
      <c r="C154" s="10">
        <v>660</v>
      </c>
      <c r="D154" s="15" t="s">
        <v>83</v>
      </c>
      <c r="E154" s="21">
        <v>5000</v>
      </c>
      <c r="F154" s="16" t="e">
        <f>E154-#REF!</f>
        <v>#REF!</v>
      </c>
      <c r="G154" s="16" t="e">
        <f>#REF!-#REF!</f>
        <v>#REF!</v>
      </c>
    </row>
    <row r="155" spans="1:7" x14ac:dyDescent="0.2">
      <c r="A155" s="9"/>
      <c r="B155" s="10"/>
      <c r="C155" s="10"/>
      <c r="D155" s="38"/>
      <c r="E155" s="12"/>
      <c r="F155" s="47"/>
      <c r="G155" s="47"/>
    </row>
    <row r="156" spans="1:7" x14ac:dyDescent="0.2">
      <c r="A156" s="9">
        <v>6</v>
      </c>
      <c r="B156" s="10">
        <v>1</v>
      </c>
      <c r="C156" s="10">
        <v>670</v>
      </c>
      <c r="D156" s="15" t="s">
        <v>84</v>
      </c>
      <c r="E156" s="21">
        <v>1500067.23</v>
      </c>
      <c r="F156" s="16" t="e">
        <f>E156-#REF!</f>
        <v>#REF!</v>
      </c>
      <c r="G156" s="16" t="e">
        <f>#REF!-#REF!</f>
        <v>#REF!</v>
      </c>
    </row>
    <row r="157" spans="1:7" ht="13.5" thickBot="1" x14ac:dyDescent="0.25">
      <c r="A157" s="9"/>
      <c r="B157" s="10"/>
      <c r="C157" s="10"/>
      <c r="D157" s="15"/>
      <c r="E157" s="12"/>
      <c r="F157" s="16"/>
      <c r="G157" s="16"/>
    </row>
    <row r="158" spans="1:7" ht="13.5" thickBot="1" x14ac:dyDescent="0.25">
      <c r="A158" s="9"/>
      <c r="B158" s="10"/>
      <c r="C158" s="10"/>
      <c r="D158" s="30" t="s">
        <v>27</v>
      </c>
      <c r="E158" s="48">
        <v>3036135.0300000003</v>
      </c>
      <c r="F158" s="16" t="e">
        <f>SUM(F146:F156)</f>
        <v>#REF!</v>
      </c>
      <c r="G158" s="16" t="e">
        <f>SUM(G146:G156)</f>
        <v>#REF!</v>
      </c>
    </row>
    <row r="159" spans="1:7" ht="13.5" thickBot="1" x14ac:dyDescent="0.25">
      <c r="A159" s="9"/>
      <c r="B159" s="10"/>
      <c r="C159" s="10"/>
      <c r="D159" s="30"/>
      <c r="E159" s="49"/>
      <c r="F159" s="16"/>
      <c r="G159" s="16"/>
    </row>
    <row r="160" spans="1:7" ht="13.5" thickBot="1" x14ac:dyDescent="0.25">
      <c r="A160" s="9"/>
      <c r="B160" s="10"/>
      <c r="C160" s="10"/>
      <c r="D160" s="28" t="s">
        <v>85</v>
      </c>
      <c r="E160" s="48">
        <v>3036135.0300000003</v>
      </c>
      <c r="F160" s="16" t="e">
        <f>F158</f>
        <v>#REF!</v>
      </c>
      <c r="G160" s="16" t="e">
        <f>G158</f>
        <v>#REF!</v>
      </c>
    </row>
    <row r="161" spans="1:7" x14ac:dyDescent="0.2">
      <c r="A161" s="9"/>
      <c r="B161" s="10"/>
      <c r="C161" s="10"/>
      <c r="D161" s="28"/>
      <c r="E161" s="50"/>
      <c r="F161" s="10"/>
      <c r="G161" s="10"/>
    </row>
    <row r="162" spans="1:7" x14ac:dyDescent="0.2">
      <c r="A162" s="9"/>
      <c r="B162" s="10"/>
      <c r="C162" s="10"/>
      <c r="D162" s="11" t="s">
        <v>86</v>
      </c>
      <c r="E162" s="43"/>
      <c r="F162" s="10"/>
      <c r="G162" s="10"/>
    </row>
    <row r="163" spans="1:7" x14ac:dyDescent="0.2">
      <c r="A163" s="9"/>
      <c r="B163" s="10"/>
      <c r="C163" s="10"/>
      <c r="D163" s="17" t="s">
        <v>87</v>
      </c>
      <c r="E163" s="43"/>
      <c r="F163" s="10"/>
      <c r="G163" s="10"/>
    </row>
    <row r="164" spans="1:7" x14ac:dyDescent="0.2">
      <c r="A164" s="9"/>
      <c r="B164" s="10"/>
      <c r="C164" s="10"/>
      <c r="D164" s="17"/>
      <c r="E164" s="43"/>
      <c r="F164" s="10"/>
      <c r="G164" s="10"/>
    </row>
    <row r="165" spans="1:7" x14ac:dyDescent="0.2">
      <c r="A165" s="9"/>
      <c r="B165" s="10"/>
      <c r="C165" s="10"/>
      <c r="D165" s="37" t="s">
        <v>88</v>
      </c>
      <c r="E165" s="43"/>
      <c r="F165" s="10"/>
      <c r="G165" s="10"/>
    </row>
    <row r="166" spans="1:7" x14ac:dyDescent="0.2">
      <c r="A166" s="9"/>
      <c r="B166" s="10"/>
      <c r="C166" s="10"/>
      <c r="D166" s="17"/>
      <c r="E166" s="43"/>
      <c r="F166" s="10"/>
      <c r="G166" s="10"/>
    </row>
    <row r="167" spans="1:7" x14ac:dyDescent="0.2">
      <c r="A167" s="9">
        <v>7</v>
      </c>
      <c r="B167" s="10">
        <v>1</v>
      </c>
      <c r="C167" s="10">
        <v>700</v>
      </c>
      <c r="D167" s="38" t="s">
        <v>89</v>
      </c>
      <c r="E167" s="21">
        <v>1600000</v>
      </c>
      <c r="F167" s="16" t="e">
        <f>E167-#REF!</f>
        <v>#REF!</v>
      </c>
      <c r="G167" s="16" t="e">
        <f>#REF!-#REF!</f>
        <v>#REF!</v>
      </c>
    </row>
    <row r="168" spans="1:7" x14ac:dyDescent="0.2">
      <c r="A168" s="9"/>
      <c r="B168" s="10"/>
      <c r="C168" s="10"/>
      <c r="D168" s="38"/>
      <c r="E168" s="12"/>
      <c r="F168" s="16"/>
      <c r="G168" s="16"/>
    </row>
    <row r="169" spans="1:7" x14ac:dyDescent="0.2">
      <c r="A169" s="9">
        <v>7</v>
      </c>
      <c r="B169" s="10">
        <v>1</v>
      </c>
      <c r="C169" s="10">
        <v>710</v>
      </c>
      <c r="D169" s="38" t="s">
        <v>90</v>
      </c>
      <c r="E169" s="21">
        <v>352000</v>
      </c>
      <c r="F169" s="16" t="e">
        <f>E169-#REF!</f>
        <v>#REF!</v>
      </c>
      <c r="G169" s="16" t="e">
        <f>#REF!-#REF!</f>
        <v>#REF!</v>
      </c>
    </row>
    <row r="170" spans="1:7" x14ac:dyDescent="0.2">
      <c r="A170" s="9"/>
      <c r="B170" s="10"/>
      <c r="C170" s="10"/>
      <c r="D170" s="38"/>
      <c r="E170" s="12"/>
      <c r="F170" s="16"/>
      <c r="G170" s="16"/>
    </row>
    <row r="171" spans="1:7" x14ac:dyDescent="0.2">
      <c r="A171" s="9">
        <v>7</v>
      </c>
      <c r="B171" s="10">
        <v>1</v>
      </c>
      <c r="C171" s="10">
        <v>720</v>
      </c>
      <c r="D171" s="38" t="s">
        <v>91</v>
      </c>
      <c r="E171" s="21">
        <v>0</v>
      </c>
      <c r="F171" s="16" t="e">
        <f>E171-#REF!</f>
        <v>#REF!</v>
      </c>
      <c r="G171" s="16" t="e">
        <f>#REF!-#REF!</f>
        <v>#REF!</v>
      </c>
    </row>
    <row r="172" spans="1:7" ht="13.5" thickBot="1" x14ac:dyDescent="0.25">
      <c r="A172" s="9"/>
      <c r="B172" s="10"/>
      <c r="C172" s="10"/>
      <c r="D172" s="38"/>
      <c r="E172" s="12"/>
      <c r="F172" s="16"/>
      <c r="G172" s="16"/>
    </row>
    <row r="173" spans="1:7" ht="13.5" thickBot="1" x14ac:dyDescent="0.25">
      <c r="A173" s="9"/>
      <c r="B173" s="10"/>
      <c r="C173" s="10"/>
      <c r="D173" s="30" t="s">
        <v>27</v>
      </c>
      <c r="E173" s="48">
        <v>1952000</v>
      </c>
      <c r="F173" s="16" t="e">
        <f>SUM(F167:F171)</f>
        <v>#REF!</v>
      </c>
      <c r="G173" s="16" t="e">
        <f>SUM(G167:G171)</f>
        <v>#REF!</v>
      </c>
    </row>
    <row r="174" spans="1:7" ht="13.5" thickBot="1" x14ac:dyDescent="0.25">
      <c r="A174" s="9"/>
      <c r="B174" s="10"/>
      <c r="C174" s="10"/>
      <c r="D174" s="30"/>
      <c r="E174" s="49"/>
      <c r="F174" s="16"/>
      <c r="G174" s="16"/>
    </row>
    <row r="175" spans="1:7" ht="13.5" thickBot="1" x14ac:dyDescent="0.25">
      <c r="A175" s="9"/>
      <c r="B175" s="10"/>
      <c r="C175" s="10"/>
      <c r="D175" s="28" t="s">
        <v>92</v>
      </c>
      <c r="E175" s="48">
        <v>1952000</v>
      </c>
      <c r="F175" s="16" t="e">
        <f>F173</f>
        <v>#REF!</v>
      </c>
      <c r="G175" s="16" t="e">
        <f>G173</f>
        <v>#REF!</v>
      </c>
    </row>
    <row r="176" spans="1:7" x14ac:dyDescent="0.2">
      <c r="A176" s="9"/>
      <c r="B176" s="10"/>
      <c r="C176" s="10"/>
      <c r="D176" s="28"/>
      <c r="E176" s="12"/>
      <c r="F176" s="16"/>
      <c r="G176" s="16"/>
    </row>
    <row r="177" spans="1:7" x14ac:dyDescent="0.2">
      <c r="A177" s="9"/>
      <c r="B177" s="10"/>
      <c r="C177" s="10"/>
      <c r="D177" s="11" t="s">
        <v>93</v>
      </c>
      <c r="E177" s="43"/>
      <c r="F177" s="16"/>
      <c r="G177" s="16"/>
    </row>
    <row r="178" spans="1:7" x14ac:dyDescent="0.2">
      <c r="A178" s="9"/>
      <c r="B178" s="10"/>
      <c r="C178" s="10"/>
      <c r="D178" s="17" t="s">
        <v>94</v>
      </c>
      <c r="E178" s="43"/>
      <c r="F178" s="16"/>
      <c r="G178" s="16"/>
    </row>
    <row r="179" spans="1:7" x14ac:dyDescent="0.2">
      <c r="A179" s="9"/>
      <c r="B179" s="10"/>
      <c r="C179" s="10"/>
      <c r="D179" s="17"/>
      <c r="E179" s="43"/>
      <c r="F179" s="16"/>
      <c r="G179" s="16"/>
    </row>
    <row r="180" spans="1:7" ht="25.5" x14ac:dyDescent="0.2">
      <c r="A180" s="9"/>
      <c r="B180" s="10"/>
      <c r="C180" s="10"/>
      <c r="D180" s="37" t="s">
        <v>95</v>
      </c>
      <c r="E180" s="43"/>
      <c r="F180" s="16"/>
      <c r="G180" s="16"/>
    </row>
    <row r="181" spans="1:7" x14ac:dyDescent="0.2">
      <c r="A181" s="9"/>
      <c r="B181" s="10"/>
      <c r="C181" s="10"/>
      <c r="D181" s="17"/>
      <c r="E181" s="43"/>
      <c r="F181" s="16"/>
      <c r="G181" s="16"/>
    </row>
    <row r="182" spans="1:7" x14ac:dyDescent="0.2">
      <c r="A182" s="9">
        <v>8</v>
      </c>
      <c r="B182" s="10">
        <v>1</v>
      </c>
      <c r="C182" s="10">
        <v>800</v>
      </c>
      <c r="D182" s="38" t="s">
        <v>96</v>
      </c>
      <c r="E182" s="21">
        <v>0</v>
      </c>
      <c r="F182" s="16" t="e">
        <f>E182-#REF!</f>
        <v>#REF!</v>
      </c>
      <c r="G182" s="16" t="e">
        <f>#REF!-#REF!</f>
        <v>#REF!</v>
      </c>
    </row>
    <row r="183" spans="1:7" ht="12.75" customHeight="1" thickBot="1" x14ac:dyDescent="0.25">
      <c r="A183" s="9"/>
      <c r="B183" s="10"/>
      <c r="C183" s="10"/>
      <c r="D183" s="38"/>
      <c r="E183" s="49"/>
      <c r="F183" s="47"/>
      <c r="G183" s="47"/>
    </row>
    <row r="184" spans="1:7" ht="12.75" customHeight="1" thickBot="1" x14ac:dyDescent="0.25">
      <c r="A184" s="9"/>
      <c r="B184" s="10"/>
      <c r="C184" s="10"/>
      <c r="D184" s="30" t="s">
        <v>27</v>
      </c>
      <c r="E184" s="48">
        <v>0</v>
      </c>
      <c r="F184" s="26" t="e">
        <f t="shared" ref="F184" si="11">SUM(F182:F183)</f>
        <v>#REF!</v>
      </c>
      <c r="G184" s="26" t="e">
        <f>SUM(G182:G183)</f>
        <v>#REF!</v>
      </c>
    </row>
    <row r="185" spans="1:7" ht="12.75" customHeight="1" thickBot="1" x14ac:dyDescent="0.25">
      <c r="A185" s="9"/>
      <c r="B185" s="10"/>
      <c r="C185" s="10"/>
      <c r="D185" s="30"/>
      <c r="E185" s="49"/>
      <c r="F185" s="51"/>
      <c r="G185" s="51"/>
    </row>
    <row r="186" spans="1:7" ht="12.75" customHeight="1" thickBot="1" x14ac:dyDescent="0.25">
      <c r="A186" s="9"/>
      <c r="B186" s="10"/>
      <c r="C186" s="10"/>
      <c r="D186" s="28" t="s">
        <v>97</v>
      </c>
      <c r="E186" s="48">
        <v>0</v>
      </c>
      <c r="F186" s="52" t="e">
        <f t="shared" ref="F186:G186" si="12">F184</f>
        <v>#REF!</v>
      </c>
      <c r="G186" s="52" t="e">
        <f t="shared" si="12"/>
        <v>#REF!</v>
      </c>
    </row>
    <row r="187" spans="1:7" ht="12.75" customHeight="1" thickBot="1" x14ac:dyDescent="0.25">
      <c r="A187" s="9"/>
      <c r="B187" s="10"/>
      <c r="C187" s="10"/>
      <c r="D187" s="28"/>
      <c r="E187" s="53"/>
      <c r="F187" s="54"/>
      <c r="G187" s="54"/>
    </row>
    <row r="188" spans="1:7" ht="12.75" customHeight="1" thickBot="1" x14ac:dyDescent="0.25">
      <c r="A188" s="9"/>
      <c r="B188" s="10"/>
      <c r="C188" s="10"/>
      <c r="D188" s="17" t="s">
        <v>98</v>
      </c>
      <c r="E188" s="12"/>
      <c r="F188" s="55"/>
      <c r="G188" s="55"/>
    </row>
    <row r="189" spans="1:7" ht="12.75" customHeight="1" x14ac:dyDescent="0.2">
      <c r="A189" s="9"/>
      <c r="B189" s="10"/>
      <c r="C189" s="10"/>
      <c r="D189" s="17"/>
      <c r="E189" s="12"/>
      <c r="F189" s="54"/>
      <c r="G189" s="54"/>
    </row>
    <row r="190" spans="1:7" ht="12.75" customHeight="1" thickBot="1" x14ac:dyDescent="0.25">
      <c r="A190" s="9"/>
      <c r="B190" s="10"/>
      <c r="C190" s="10"/>
      <c r="D190" s="15" t="s">
        <v>99</v>
      </c>
      <c r="E190" s="57">
        <v>0</v>
      </c>
      <c r="F190" s="56">
        <v>0</v>
      </c>
      <c r="G190" s="56">
        <v>0</v>
      </c>
    </row>
    <row r="191" spans="1:7" ht="12.75" customHeight="1" thickTop="1" thickBot="1" x14ac:dyDescent="0.25">
      <c r="A191" s="9"/>
      <c r="B191" s="10"/>
      <c r="C191" s="10"/>
      <c r="D191" s="15"/>
      <c r="E191" s="58"/>
      <c r="F191" s="34"/>
      <c r="G191" s="34"/>
    </row>
    <row r="192" spans="1:7" ht="12.75" customHeight="1" thickBot="1" x14ac:dyDescent="0.25">
      <c r="A192" s="9"/>
      <c r="B192" s="10"/>
      <c r="C192" s="10"/>
      <c r="D192" s="59" t="s">
        <v>100</v>
      </c>
      <c r="E192" s="60">
        <v>0</v>
      </c>
      <c r="F192" s="52">
        <v>0</v>
      </c>
      <c r="G192" s="52">
        <v>0</v>
      </c>
    </row>
    <row r="193" spans="1:7" ht="12.75" customHeight="1" thickBot="1" x14ac:dyDescent="0.25">
      <c r="A193" s="9"/>
      <c r="B193" s="10"/>
      <c r="C193" s="10"/>
      <c r="D193" s="61" t="s">
        <v>101</v>
      </c>
      <c r="E193" s="63">
        <v>12843999.5</v>
      </c>
      <c r="F193" s="62" t="e">
        <f t="shared" ref="F193:G193" si="13">F28</f>
        <v>#REF!</v>
      </c>
      <c r="G193" s="62" t="e">
        <f t="shared" si="13"/>
        <v>#REF!</v>
      </c>
    </row>
    <row r="194" spans="1:7" ht="12.75" customHeight="1" x14ac:dyDescent="0.2">
      <c r="A194" s="9"/>
      <c r="B194" s="10"/>
      <c r="C194" s="10"/>
      <c r="D194" s="22" t="s">
        <v>102</v>
      </c>
      <c r="E194" s="65">
        <v>12843999.5</v>
      </c>
      <c r="F194" s="64" t="e">
        <f t="shared" ref="F194:G194" si="14">F20</f>
        <v>#REF!</v>
      </c>
      <c r="G194" s="64" t="e">
        <f t="shared" si="14"/>
        <v>#REF!</v>
      </c>
    </row>
    <row r="195" spans="1:7" ht="12.75" customHeight="1" thickBot="1" x14ac:dyDescent="0.25">
      <c r="A195" s="9"/>
      <c r="B195" s="10"/>
      <c r="C195" s="10"/>
      <c r="D195" s="22" t="s">
        <v>18</v>
      </c>
      <c r="E195" s="66">
        <v>0</v>
      </c>
      <c r="F195" s="54" t="e">
        <f t="shared" ref="F195:G195" si="15">F26</f>
        <v>#REF!</v>
      </c>
      <c r="G195" s="54" t="e">
        <f t="shared" si="15"/>
        <v>#REF!</v>
      </c>
    </row>
    <row r="196" spans="1:7" ht="12.75" customHeight="1" thickBot="1" x14ac:dyDescent="0.25">
      <c r="A196" s="9"/>
      <c r="B196" s="10"/>
      <c r="C196" s="10"/>
      <c r="D196" s="67" t="s">
        <v>103</v>
      </c>
      <c r="E196" s="68">
        <v>152730.48000000001</v>
      </c>
      <c r="F196" s="55" t="e">
        <f t="shared" ref="F196:G196" si="16">F64</f>
        <v>#REF!</v>
      </c>
      <c r="G196" s="55" t="e">
        <f t="shared" si="16"/>
        <v>#REF!</v>
      </c>
    </row>
    <row r="197" spans="1:7" ht="12.75" customHeight="1" x14ac:dyDescent="0.2">
      <c r="A197" s="9"/>
      <c r="B197" s="10"/>
      <c r="C197" s="10"/>
      <c r="D197" s="22" t="s">
        <v>104</v>
      </c>
      <c r="E197" s="66">
        <v>0</v>
      </c>
      <c r="F197" s="54" t="e">
        <f t="shared" ref="F197:G197" si="17">F39</f>
        <v>#REF!</v>
      </c>
      <c r="G197" s="54" t="e">
        <f t="shared" si="17"/>
        <v>#REF!</v>
      </c>
    </row>
    <row r="198" spans="1:7" ht="12.75" customHeight="1" x14ac:dyDescent="0.2">
      <c r="A198" s="9"/>
      <c r="B198" s="10"/>
      <c r="C198" s="10"/>
      <c r="D198" s="69" t="s">
        <v>28</v>
      </c>
      <c r="E198" s="66">
        <v>53206.8</v>
      </c>
      <c r="F198" s="54" t="e">
        <f t="shared" ref="F198:G198" si="18">F48</f>
        <v>#REF!</v>
      </c>
      <c r="G198" s="54" t="e">
        <f t="shared" si="18"/>
        <v>#REF!</v>
      </c>
    </row>
    <row r="199" spans="1:7" ht="12.75" customHeight="1" x14ac:dyDescent="0.2">
      <c r="A199" s="9"/>
      <c r="B199" s="10"/>
      <c r="C199" s="10"/>
      <c r="D199" s="15" t="s">
        <v>33</v>
      </c>
      <c r="E199" s="66">
        <v>99523.680000000008</v>
      </c>
      <c r="F199" s="54" t="e">
        <f t="shared" ref="F199:G199" si="19">F55</f>
        <v>#REF!</v>
      </c>
      <c r="G199" s="54" t="e">
        <f t="shared" si="19"/>
        <v>#REF!</v>
      </c>
    </row>
    <row r="200" spans="1:7" ht="12.75" customHeight="1" thickBot="1" x14ac:dyDescent="0.25">
      <c r="A200" s="9"/>
      <c r="B200" s="10"/>
      <c r="C200" s="10"/>
      <c r="D200" s="22" t="s">
        <v>105</v>
      </c>
      <c r="E200" s="66">
        <v>0</v>
      </c>
      <c r="F200" s="54" t="e">
        <f t="shared" ref="F200:G200" si="20">F62</f>
        <v>#REF!</v>
      </c>
      <c r="G200" s="54" t="e">
        <f t="shared" si="20"/>
        <v>#REF!</v>
      </c>
    </row>
    <row r="201" spans="1:7" ht="12.75" customHeight="1" thickBot="1" x14ac:dyDescent="0.25">
      <c r="A201" s="9"/>
      <c r="B201" s="10"/>
      <c r="C201" s="10"/>
      <c r="D201" s="70" t="s">
        <v>106</v>
      </c>
      <c r="E201" s="68">
        <v>2183686.6800000002</v>
      </c>
      <c r="F201" s="55" t="e">
        <f t="shared" ref="F201:G201" si="21">F89</f>
        <v>#REF!</v>
      </c>
      <c r="G201" s="55" t="e">
        <f t="shared" si="21"/>
        <v>#REF!</v>
      </c>
    </row>
    <row r="202" spans="1:7" ht="25.5" x14ac:dyDescent="0.2">
      <c r="A202" s="9"/>
      <c r="B202" s="10"/>
      <c r="C202" s="10"/>
      <c r="D202" s="15" t="s">
        <v>44</v>
      </c>
      <c r="E202" s="66">
        <v>1420422.36</v>
      </c>
      <c r="F202" s="54" t="e">
        <f t="shared" ref="F202:G202" si="22">F77</f>
        <v>#REF!</v>
      </c>
      <c r="G202" s="54" t="e">
        <f t="shared" si="22"/>
        <v>#REF!</v>
      </c>
    </row>
    <row r="203" spans="1:7" ht="13.5" thickBot="1" x14ac:dyDescent="0.25">
      <c r="A203" s="9"/>
      <c r="B203" s="10"/>
      <c r="C203" s="10"/>
      <c r="D203" s="15" t="s">
        <v>48</v>
      </c>
      <c r="E203" s="66">
        <v>763264.32000000007</v>
      </c>
      <c r="F203" s="54" t="e">
        <f t="shared" ref="F203:G203" si="23">F87</f>
        <v>#REF!</v>
      </c>
      <c r="G203" s="54" t="e">
        <f t="shared" si="23"/>
        <v>#REF!</v>
      </c>
    </row>
    <row r="204" spans="1:7" ht="13.5" thickBot="1" x14ac:dyDescent="0.25">
      <c r="A204" s="9"/>
      <c r="B204" s="10"/>
      <c r="C204" s="10"/>
      <c r="D204" s="70" t="s">
        <v>107</v>
      </c>
      <c r="E204" s="68">
        <v>7059629.0200000005</v>
      </c>
      <c r="F204" s="55" t="e">
        <f t="shared" ref="F204:G204" si="24">F126</f>
        <v>#REF!</v>
      </c>
      <c r="G204" s="55" t="e">
        <f t="shared" si="24"/>
        <v>#REF!</v>
      </c>
    </row>
    <row r="205" spans="1:7" x14ac:dyDescent="0.2">
      <c r="A205" s="9"/>
      <c r="B205" s="10"/>
      <c r="C205" s="10"/>
      <c r="D205" s="15" t="s">
        <v>108</v>
      </c>
      <c r="E205" s="66">
        <v>5000</v>
      </c>
      <c r="F205" s="54" t="e">
        <f t="shared" ref="F205:G205" si="25">F102</f>
        <v>#REF!</v>
      </c>
      <c r="G205" s="54" t="e">
        <f t="shared" si="25"/>
        <v>#REF!</v>
      </c>
    </row>
    <row r="206" spans="1:7" ht="12.75" customHeight="1" x14ac:dyDescent="0.2">
      <c r="A206" s="71"/>
      <c r="B206" s="72"/>
      <c r="C206" s="72"/>
      <c r="D206" s="73" t="s">
        <v>109</v>
      </c>
      <c r="E206" s="75">
        <v>7054629.0200000005</v>
      </c>
      <c r="F206" s="74" t="e">
        <f t="shared" ref="F206:G206" si="26">F118</f>
        <v>#REF!</v>
      </c>
      <c r="G206" s="74" t="e">
        <f t="shared" si="26"/>
        <v>#REF!</v>
      </c>
    </row>
    <row r="207" spans="1:7" ht="13.5" thickBot="1" x14ac:dyDescent="0.25">
      <c r="A207" s="9"/>
      <c r="B207" s="10"/>
      <c r="C207" s="10"/>
      <c r="D207" s="15" t="s">
        <v>67</v>
      </c>
      <c r="E207" s="66">
        <v>0</v>
      </c>
      <c r="F207" s="54" t="e">
        <f t="shared" ref="F207:G207" si="27">F124</f>
        <v>#REF!</v>
      </c>
      <c r="G207" s="54" t="e">
        <f t="shared" si="27"/>
        <v>#REF!</v>
      </c>
    </row>
    <row r="208" spans="1:7" ht="13.5" thickBot="1" x14ac:dyDescent="0.25">
      <c r="A208" s="9"/>
      <c r="B208" s="10"/>
      <c r="C208" s="10"/>
      <c r="D208" s="70" t="s">
        <v>110</v>
      </c>
      <c r="E208" s="77">
        <v>100000</v>
      </c>
      <c r="F208" s="76" t="e">
        <f t="shared" ref="F208:G208" si="28">F139</f>
        <v>#REF!</v>
      </c>
      <c r="G208" s="76" t="e">
        <f t="shared" si="28"/>
        <v>#REF!</v>
      </c>
    </row>
    <row r="209" spans="1:7" ht="13.5" thickBot="1" x14ac:dyDescent="0.25">
      <c r="A209" s="9"/>
      <c r="B209" s="10"/>
      <c r="C209" s="10"/>
      <c r="D209" s="22" t="s">
        <v>72</v>
      </c>
      <c r="E209" s="66">
        <v>100000</v>
      </c>
      <c r="F209" s="54" t="e">
        <f t="shared" ref="F209:G209" si="29">F137</f>
        <v>#REF!</v>
      </c>
      <c r="G209" s="54" t="e">
        <f t="shared" si="29"/>
        <v>#REF!</v>
      </c>
    </row>
    <row r="210" spans="1:7" ht="13.5" thickBot="1" x14ac:dyDescent="0.25">
      <c r="A210" s="9"/>
      <c r="B210" s="10"/>
      <c r="C210" s="10"/>
      <c r="D210" s="70" t="s">
        <v>111</v>
      </c>
      <c r="E210" s="68">
        <v>3036135.0300000003</v>
      </c>
      <c r="F210" s="55" t="e">
        <f t="shared" ref="F210:G210" si="30">F160</f>
        <v>#REF!</v>
      </c>
      <c r="G210" s="55" t="e">
        <f t="shared" si="30"/>
        <v>#REF!</v>
      </c>
    </row>
    <row r="211" spans="1:7" ht="13.5" thickBot="1" x14ac:dyDescent="0.25">
      <c r="A211" s="9"/>
      <c r="B211" s="10"/>
      <c r="C211" s="10"/>
      <c r="D211" s="38" t="s">
        <v>78</v>
      </c>
      <c r="E211" s="66">
        <v>3036135.0300000003</v>
      </c>
      <c r="F211" s="54" t="e">
        <f t="shared" ref="F211:G211" si="31">F158</f>
        <v>#REF!</v>
      </c>
      <c r="G211" s="54" t="e">
        <f t="shared" si="31"/>
        <v>#REF!</v>
      </c>
    </row>
    <row r="212" spans="1:7" ht="13.5" thickBot="1" x14ac:dyDescent="0.25">
      <c r="A212" s="9"/>
      <c r="B212" s="10"/>
      <c r="C212" s="10"/>
      <c r="D212" s="70" t="s">
        <v>112</v>
      </c>
      <c r="E212" s="68">
        <v>1952000</v>
      </c>
      <c r="F212" s="55" t="e">
        <f t="shared" ref="F212:G212" si="32">F175</f>
        <v>#REF!</v>
      </c>
      <c r="G212" s="55" t="e">
        <f t="shared" si="32"/>
        <v>#REF!</v>
      </c>
    </row>
    <row r="213" spans="1:7" ht="13.5" thickBot="1" x14ac:dyDescent="0.25">
      <c r="A213" s="9"/>
      <c r="B213" s="10"/>
      <c r="C213" s="10"/>
      <c r="D213" s="38" t="s">
        <v>88</v>
      </c>
      <c r="E213" s="66">
        <v>1952000</v>
      </c>
      <c r="F213" s="54" t="e">
        <f t="shared" ref="F213:G213" si="33">F173</f>
        <v>#REF!</v>
      </c>
      <c r="G213" s="54" t="e">
        <f t="shared" si="33"/>
        <v>#REF!</v>
      </c>
    </row>
    <row r="214" spans="1:7" ht="13.5" thickBot="1" x14ac:dyDescent="0.25">
      <c r="A214" s="9"/>
      <c r="B214" s="10"/>
      <c r="C214" s="10"/>
      <c r="D214" s="70" t="s">
        <v>113</v>
      </c>
      <c r="E214" s="68">
        <v>0</v>
      </c>
      <c r="F214" s="55" t="e">
        <f t="shared" ref="F214:G214" si="34">F186</f>
        <v>#REF!</v>
      </c>
      <c r="G214" s="55" t="e">
        <f t="shared" si="34"/>
        <v>#REF!</v>
      </c>
    </row>
    <row r="215" spans="1:7" ht="12.75" customHeight="1" thickBot="1" x14ac:dyDescent="0.25">
      <c r="A215" s="71"/>
      <c r="B215" s="72"/>
      <c r="C215" s="72"/>
      <c r="D215" s="38" t="s">
        <v>95</v>
      </c>
      <c r="E215" s="75">
        <v>0</v>
      </c>
      <c r="F215" s="74" t="e">
        <f t="shared" ref="F215:G215" si="35">F184</f>
        <v>#REF!</v>
      </c>
      <c r="G215" s="74" t="e">
        <f t="shared" si="35"/>
        <v>#REF!</v>
      </c>
    </row>
    <row r="216" spans="1:7" ht="13.5" thickBot="1" x14ac:dyDescent="0.25">
      <c r="A216" s="9"/>
      <c r="B216" s="10"/>
      <c r="C216" s="10"/>
      <c r="D216" s="78" t="s">
        <v>114</v>
      </c>
      <c r="E216" s="68">
        <v>27328180.710000001</v>
      </c>
      <c r="F216" s="55" t="e">
        <f>F192+F193+F196+F201+F204+F208+F210+F212+F214</f>
        <v>#REF!</v>
      </c>
      <c r="G216" s="55" t="e">
        <f>G192+G193+G196+G201+G204+G208+G210+G212+G214</f>
        <v>#REF!</v>
      </c>
    </row>
    <row r="217" spans="1:7" ht="15.75" thickBot="1" x14ac:dyDescent="0.25">
      <c r="A217" s="79"/>
      <c r="B217" s="79"/>
      <c r="C217" s="79"/>
    </row>
    <row r="218" spans="1:7" ht="13.5" customHeight="1" x14ac:dyDescent="0.2">
      <c r="A218" s="133" t="s">
        <v>0</v>
      </c>
      <c r="B218" s="133" t="s">
        <v>1</v>
      </c>
      <c r="C218" s="138" t="s">
        <v>2</v>
      </c>
      <c r="D218" s="141" t="s">
        <v>115</v>
      </c>
      <c r="E218" s="128"/>
      <c r="F218" s="128"/>
      <c r="G218" s="81"/>
    </row>
    <row r="219" spans="1:7" ht="12.75" customHeight="1" x14ac:dyDescent="0.2">
      <c r="A219" s="134"/>
      <c r="B219" s="136"/>
      <c r="C219" s="139"/>
      <c r="D219" s="142"/>
      <c r="E219" s="129"/>
      <c r="F219" s="129"/>
      <c r="G219" s="82"/>
    </row>
    <row r="220" spans="1:7" ht="13.5" customHeight="1" x14ac:dyDescent="0.2">
      <c r="A220" s="134"/>
      <c r="B220" s="136"/>
      <c r="C220" s="139"/>
      <c r="D220" s="142"/>
      <c r="E220" s="1" t="s">
        <v>220</v>
      </c>
      <c r="F220" s="1" t="s">
        <v>219</v>
      </c>
    </row>
    <row r="221" spans="1:7" ht="12.75" customHeight="1" x14ac:dyDescent="0.2">
      <c r="A221" s="134"/>
      <c r="B221" s="136"/>
      <c r="C221" s="139"/>
      <c r="D221" s="142"/>
      <c r="E221" s="1"/>
      <c r="F221" s="1"/>
    </row>
    <row r="222" spans="1:7" ht="13.5" customHeight="1" thickBot="1" x14ac:dyDescent="0.25">
      <c r="A222" s="135"/>
      <c r="B222" s="137"/>
      <c r="C222" s="140"/>
      <c r="D222" s="143"/>
      <c r="E222" s="3"/>
      <c r="F222" s="3"/>
    </row>
    <row r="223" spans="1:7" x14ac:dyDescent="0.2">
      <c r="A223" s="4"/>
      <c r="B223" s="5"/>
      <c r="C223" s="83"/>
      <c r="D223" s="84"/>
      <c r="E223" s="85"/>
      <c r="F223" s="85"/>
    </row>
    <row r="224" spans="1:7" x14ac:dyDescent="0.2">
      <c r="A224" s="9"/>
      <c r="B224" s="10"/>
      <c r="C224" s="10"/>
      <c r="D224" s="86" t="s">
        <v>116</v>
      </c>
      <c r="E224" s="88"/>
      <c r="F224" s="88"/>
    </row>
    <row r="225" spans="1:6" x14ac:dyDescent="0.2">
      <c r="A225" s="9"/>
      <c r="B225" s="10"/>
      <c r="C225" s="10"/>
      <c r="D225" s="46" t="s">
        <v>13</v>
      </c>
      <c r="E225" s="88"/>
      <c r="F225" s="88"/>
    </row>
    <row r="226" spans="1:6" x14ac:dyDescent="0.2">
      <c r="A226" s="9"/>
      <c r="B226" s="10"/>
      <c r="C226" s="10"/>
      <c r="D226" s="46" t="s">
        <v>117</v>
      </c>
      <c r="E226" s="88"/>
      <c r="F226" s="88"/>
    </row>
    <row r="227" spans="1:6" x14ac:dyDescent="0.2">
      <c r="A227" s="9"/>
      <c r="B227" s="10"/>
      <c r="C227" s="10"/>
      <c r="D227" s="89"/>
      <c r="E227" s="88"/>
      <c r="F227" s="88"/>
    </row>
    <row r="228" spans="1:6" x14ac:dyDescent="0.2">
      <c r="A228" s="9"/>
      <c r="B228" s="10"/>
      <c r="C228" s="10"/>
      <c r="D228" s="90" t="s">
        <v>118</v>
      </c>
      <c r="E228" s="88"/>
      <c r="F228" s="88"/>
    </row>
    <row r="229" spans="1:6" x14ac:dyDescent="0.2">
      <c r="A229" s="9"/>
      <c r="B229" s="10"/>
      <c r="C229" s="10"/>
      <c r="D229" s="89"/>
      <c r="E229" s="88"/>
      <c r="F229" s="88"/>
    </row>
    <row r="230" spans="1:6" x14ac:dyDescent="0.2">
      <c r="A230" s="9">
        <v>1</v>
      </c>
      <c r="B230" s="10">
        <v>1</v>
      </c>
      <c r="C230" s="10">
        <v>100</v>
      </c>
      <c r="D230" s="91" t="s">
        <v>119</v>
      </c>
      <c r="E230" s="93">
        <v>67000</v>
      </c>
      <c r="F230" s="93" t="e">
        <f>E230-#REF!</f>
        <v>#REF!</v>
      </c>
    </row>
    <row r="231" spans="1:6" x14ac:dyDescent="0.2">
      <c r="A231" s="9"/>
      <c r="B231" s="10"/>
      <c r="C231" s="10"/>
      <c r="D231" s="91"/>
      <c r="E231" s="87"/>
      <c r="F231" s="88"/>
    </row>
    <row r="232" spans="1:6" x14ac:dyDescent="0.2">
      <c r="A232" s="9">
        <v>1</v>
      </c>
      <c r="B232" s="10">
        <v>1</v>
      </c>
      <c r="C232" s="10">
        <v>103</v>
      </c>
      <c r="D232" s="91" t="s">
        <v>120</v>
      </c>
      <c r="E232" s="93">
        <v>0</v>
      </c>
      <c r="F232" s="93" t="e">
        <f>E232-#REF!</f>
        <v>#REF!</v>
      </c>
    </row>
    <row r="233" spans="1:6" x14ac:dyDescent="0.2">
      <c r="A233" s="9"/>
      <c r="B233" s="10"/>
      <c r="C233" s="10"/>
      <c r="D233" s="91"/>
      <c r="E233" s="88"/>
      <c r="F233" s="88"/>
    </row>
    <row r="234" spans="1:6" x14ac:dyDescent="0.2">
      <c r="A234" s="9">
        <v>1</v>
      </c>
      <c r="B234" s="10">
        <v>1</v>
      </c>
      <c r="C234" s="10">
        <v>104</v>
      </c>
      <c r="D234" s="91" t="s">
        <v>121</v>
      </c>
      <c r="E234" s="93">
        <v>0</v>
      </c>
      <c r="F234" s="93" t="e">
        <f>E234-#REF!</f>
        <v>#REF!</v>
      </c>
    </row>
    <row r="235" spans="1:6" ht="13.5" thickBot="1" x14ac:dyDescent="0.25">
      <c r="A235" s="9"/>
      <c r="B235" s="10"/>
      <c r="C235" s="10"/>
      <c r="D235" s="91"/>
      <c r="E235" s="94"/>
      <c r="F235" s="94"/>
    </row>
    <row r="236" spans="1:6" ht="13.5" thickBot="1" x14ac:dyDescent="0.25">
      <c r="A236" s="95"/>
      <c r="B236" s="47"/>
      <c r="C236" s="47"/>
      <c r="D236" s="25" t="s">
        <v>27</v>
      </c>
      <c r="E236" s="97">
        <v>67000</v>
      </c>
      <c r="F236" s="97" t="e">
        <f t="shared" ref="F236" si="36">SUM(F230:F235)</f>
        <v>#REF!</v>
      </c>
    </row>
    <row r="237" spans="1:6" x14ac:dyDescent="0.2">
      <c r="A237" s="95"/>
      <c r="B237" s="47"/>
      <c r="C237" s="47"/>
      <c r="D237" s="89"/>
      <c r="E237" s="98"/>
      <c r="F237" s="98"/>
    </row>
    <row r="238" spans="1:6" x14ac:dyDescent="0.2">
      <c r="A238" s="95"/>
      <c r="B238" s="47"/>
      <c r="C238" s="47"/>
      <c r="D238" s="99" t="s">
        <v>122</v>
      </c>
      <c r="E238" s="88"/>
      <c r="F238" s="88"/>
    </row>
    <row r="239" spans="1:6" x14ac:dyDescent="0.2">
      <c r="A239" s="95"/>
      <c r="B239" s="47"/>
      <c r="C239" s="47"/>
      <c r="D239" s="99"/>
      <c r="E239" s="88"/>
      <c r="F239" s="88"/>
    </row>
    <row r="240" spans="1:6" x14ac:dyDescent="0.2">
      <c r="A240" s="9">
        <v>1</v>
      </c>
      <c r="B240" s="10">
        <v>2</v>
      </c>
      <c r="C240" s="10">
        <v>105</v>
      </c>
      <c r="D240" s="100" t="s">
        <v>123</v>
      </c>
      <c r="E240" s="93">
        <v>3000</v>
      </c>
      <c r="F240" s="93" t="e">
        <f>E240-#REF!</f>
        <v>#REF!</v>
      </c>
    </row>
    <row r="241" spans="1:6" x14ac:dyDescent="0.2">
      <c r="A241" s="9"/>
      <c r="B241" s="10"/>
      <c r="C241" s="10"/>
      <c r="D241" s="100"/>
      <c r="E241" s="88"/>
      <c r="F241" s="88"/>
    </row>
    <row r="242" spans="1:6" x14ac:dyDescent="0.2">
      <c r="A242" s="9">
        <v>1</v>
      </c>
      <c r="B242" s="10">
        <v>2</v>
      </c>
      <c r="C242" s="10">
        <v>109</v>
      </c>
      <c r="D242" s="91" t="s">
        <v>124</v>
      </c>
      <c r="E242" s="93">
        <v>15000</v>
      </c>
      <c r="F242" s="93" t="e">
        <f>E242-#REF!</f>
        <v>#REF!</v>
      </c>
    </row>
    <row r="243" spans="1:6" ht="13.5" thickBot="1" x14ac:dyDescent="0.25">
      <c r="A243" s="9"/>
      <c r="B243" s="10"/>
      <c r="C243" s="10"/>
      <c r="D243" s="91"/>
      <c r="E243" s="94"/>
      <c r="F243" s="94"/>
    </row>
    <row r="244" spans="1:6" ht="13.5" thickBot="1" x14ac:dyDescent="0.25">
      <c r="A244" s="95"/>
      <c r="B244" s="47"/>
      <c r="C244" s="47"/>
      <c r="D244" s="25" t="s">
        <v>32</v>
      </c>
      <c r="E244" s="97">
        <v>18000</v>
      </c>
      <c r="F244" s="97" t="e">
        <f t="shared" ref="F244" si="37">SUM(F240:F243)</f>
        <v>#REF!</v>
      </c>
    </row>
    <row r="245" spans="1:6" x14ac:dyDescent="0.2">
      <c r="A245" s="9"/>
      <c r="B245" s="10"/>
      <c r="C245" s="10"/>
      <c r="D245" s="91"/>
      <c r="E245" s="98"/>
      <c r="F245" s="98"/>
    </row>
    <row r="246" spans="1:6" x14ac:dyDescent="0.2">
      <c r="A246" s="9"/>
      <c r="B246" s="10"/>
      <c r="C246" s="10"/>
      <c r="D246" s="90" t="s">
        <v>125</v>
      </c>
      <c r="E246" s="88"/>
      <c r="F246" s="88"/>
    </row>
    <row r="247" spans="1:6" x14ac:dyDescent="0.2">
      <c r="A247" s="9"/>
      <c r="B247" s="10"/>
      <c r="C247" s="10"/>
      <c r="D247" s="100"/>
      <c r="E247" s="88"/>
      <c r="F247" s="88"/>
    </row>
    <row r="248" spans="1:6" x14ac:dyDescent="0.2">
      <c r="A248" s="9">
        <v>1</v>
      </c>
      <c r="B248" s="10">
        <v>3</v>
      </c>
      <c r="C248" s="10">
        <v>110</v>
      </c>
      <c r="D248" s="100" t="s">
        <v>126</v>
      </c>
      <c r="E248" s="93">
        <v>4200000</v>
      </c>
      <c r="F248" s="93" t="e">
        <f>E248-#REF!</f>
        <v>#REF!</v>
      </c>
    </row>
    <row r="249" spans="1:6" x14ac:dyDescent="0.2">
      <c r="A249" s="9"/>
      <c r="B249" s="10"/>
      <c r="C249" s="10"/>
      <c r="D249" s="100"/>
      <c r="E249" s="88"/>
      <c r="F249" s="88"/>
    </row>
    <row r="250" spans="1:6" x14ac:dyDescent="0.2">
      <c r="A250" s="9">
        <v>1</v>
      </c>
      <c r="B250" s="10">
        <v>3</v>
      </c>
      <c r="C250" s="10">
        <v>112</v>
      </c>
      <c r="D250" s="100" t="s">
        <v>127</v>
      </c>
      <c r="E250" s="93">
        <v>170000</v>
      </c>
      <c r="F250" s="93" t="e">
        <f>E250-#REF!</f>
        <v>#REF!</v>
      </c>
    </row>
    <row r="251" spans="1:6" x14ac:dyDescent="0.2">
      <c r="A251" s="9"/>
      <c r="B251" s="10"/>
      <c r="C251" s="10"/>
      <c r="D251" s="100"/>
      <c r="E251" s="88"/>
      <c r="F251" s="88"/>
    </row>
    <row r="252" spans="1:6" x14ac:dyDescent="0.2">
      <c r="A252" s="9">
        <v>1</v>
      </c>
      <c r="B252" s="10">
        <v>3</v>
      </c>
      <c r="C252" s="10">
        <v>114</v>
      </c>
      <c r="D252" s="91" t="s">
        <v>128</v>
      </c>
      <c r="E252" s="93">
        <v>0</v>
      </c>
      <c r="F252" s="93" t="e">
        <f>E252-#REF!</f>
        <v>#REF!</v>
      </c>
    </row>
    <row r="253" spans="1:6" x14ac:dyDescent="0.2">
      <c r="A253" s="9"/>
      <c r="B253" s="10"/>
      <c r="C253" s="10"/>
      <c r="D253" s="91"/>
      <c r="E253" s="88"/>
      <c r="F253" s="88"/>
    </row>
    <row r="254" spans="1:6" x14ac:dyDescent="0.2">
      <c r="A254" s="9">
        <v>1</v>
      </c>
      <c r="B254" s="10">
        <v>3</v>
      </c>
      <c r="C254" s="10">
        <v>115</v>
      </c>
      <c r="D254" s="91" t="s">
        <v>129</v>
      </c>
      <c r="E254" s="93">
        <v>90000</v>
      </c>
      <c r="F254" s="93" t="e">
        <f>E254-#REF!</f>
        <v>#REF!</v>
      </c>
    </row>
    <row r="255" spans="1:6" x14ac:dyDescent="0.2">
      <c r="A255" s="9"/>
      <c r="B255" s="10"/>
      <c r="C255" s="10"/>
      <c r="D255" s="91"/>
      <c r="E255" s="88"/>
      <c r="F255" s="88"/>
    </row>
    <row r="256" spans="1:6" x14ac:dyDescent="0.2">
      <c r="A256" s="9">
        <v>1</v>
      </c>
      <c r="B256" s="10">
        <v>3</v>
      </c>
      <c r="C256" s="10">
        <v>116</v>
      </c>
      <c r="D256" s="36" t="s">
        <v>130</v>
      </c>
      <c r="E256" s="93">
        <v>1755600</v>
      </c>
      <c r="F256" s="93" t="e">
        <f>E256-#REF!</f>
        <v>#REF!</v>
      </c>
    </row>
    <row r="257" spans="1:6" x14ac:dyDescent="0.2">
      <c r="A257" s="9"/>
      <c r="B257" s="10"/>
      <c r="C257" s="10"/>
      <c r="D257" s="36"/>
      <c r="E257" s="88"/>
      <c r="F257" s="88"/>
    </row>
    <row r="258" spans="1:6" x14ac:dyDescent="0.2">
      <c r="A258" s="9">
        <v>1</v>
      </c>
      <c r="B258" s="10">
        <v>3</v>
      </c>
      <c r="C258" s="10">
        <v>118</v>
      </c>
      <c r="D258" s="91" t="s">
        <v>131</v>
      </c>
      <c r="E258" s="93">
        <v>31388.14</v>
      </c>
      <c r="F258" s="93" t="e">
        <f>E258-#REF!</f>
        <v>#REF!</v>
      </c>
    </row>
    <row r="259" spans="1:6" x14ac:dyDescent="0.2">
      <c r="A259" s="9"/>
      <c r="B259" s="10"/>
      <c r="C259" s="10"/>
      <c r="D259" s="91"/>
      <c r="E259" s="88"/>
      <c r="F259" s="88"/>
    </row>
    <row r="260" spans="1:6" x14ac:dyDescent="0.2">
      <c r="A260" s="9">
        <v>1</v>
      </c>
      <c r="B260" s="10">
        <v>3</v>
      </c>
      <c r="C260" s="10">
        <v>119</v>
      </c>
      <c r="D260" s="91" t="s">
        <v>132</v>
      </c>
      <c r="E260" s="93">
        <v>130000</v>
      </c>
      <c r="F260" s="93" t="e">
        <f>E260-#REF!</f>
        <v>#REF!</v>
      </c>
    </row>
    <row r="261" spans="1:6" ht="13.5" thickBot="1" x14ac:dyDescent="0.25">
      <c r="A261" s="9"/>
      <c r="B261" s="10"/>
      <c r="C261" s="10"/>
      <c r="D261" s="91"/>
      <c r="E261" s="94"/>
      <c r="F261" s="94"/>
    </row>
    <row r="262" spans="1:6" ht="13.5" thickBot="1" x14ac:dyDescent="0.25">
      <c r="A262" s="9"/>
      <c r="B262" s="10"/>
      <c r="C262" s="10"/>
      <c r="D262" s="25" t="s">
        <v>36</v>
      </c>
      <c r="E262" s="96">
        <v>6376988.1399999997</v>
      </c>
      <c r="F262" s="96" t="e">
        <f t="shared" ref="F262" si="38">SUM(F248:F261)</f>
        <v>#REF!</v>
      </c>
    </row>
    <row r="263" spans="1:6" x14ac:dyDescent="0.2">
      <c r="A263" s="9"/>
      <c r="B263" s="10"/>
      <c r="C263" s="10"/>
      <c r="D263" s="30"/>
      <c r="E263" s="98"/>
      <c r="F263" s="98"/>
    </row>
    <row r="264" spans="1:6" x14ac:dyDescent="0.2">
      <c r="A264" s="9"/>
      <c r="B264" s="10"/>
      <c r="C264" s="10"/>
      <c r="D264" s="101" t="s">
        <v>133</v>
      </c>
      <c r="E264" s="88"/>
      <c r="F264" s="88"/>
    </row>
    <row r="265" spans="1:6" x14ac:dyDescent="0.2">
      <c r="A265" s="9"/>
      <c r="B265" s="10"/>
      <c r="C265" s="10"/>
      <c r="D265" s="102"/>
      <c r="E265" s="88"/>
      <c r="F265" s="88"/>
    </row>
    <row r="266" spans="1:6" x14ac:dyDescent="0.2">
      <c r="A266" s="9">
        <v>1</v>
      </c>
      <c r="B266" s="10">
        <v>4</v>
      </c>
      <c r="C266" s="10">
        <v>120</v>
      </c>
      <c r="D266" s="91" t="s">
        <v>134</v>
      </c>
      <c r="E266" s="93">
        <v>1045000</v>
      </c>
      <c r="F266" s="93" t="e">
        <f>E266-#REF!</f>
        <v>#REF!</v>
      </c>
    </row>
    <row r="267" spans="1:6" x14ac:dyDescent="0.2">
      <c r="A267" s="9"/>
      <c r="B267" s="10"/>
      <c r="C267" s="10"/>
      <c r="D267" s="91"/>
      <c r="E267" s="88"/>
      <c r="F267" s="88"/>
    </row>
    <row r="268" spans="1:6" x14ac:dyDescent="0.2">
      <c r="A268" s="9">
        <v>1</v>
      </c>
      <c r="B268" s="10">
        <v>4</v>
      </c>
      <c r="C268" s="10">
        <v>125</v>
      </c>
      <c r="D268" s="91" t="s">
        <v>135</v>
      </c>
      <c r="E268" s="93">
        <v>146355.06000000003</v>
      </c>
      <c r="F268" s="93" t="e">
        <f>E268-#REF!</f>
        <v>#REF!</v>
      </c>
    </row>
    <row r="269" spans="1:6" x14ac:dyDescent="0.2">
      <c r="A269" s="9"/>
      <c r="B269" s="10"/>
      <c r="C269" s="10"/>
      <c r="D269" s="91"/>
      <c r="E269" s="88"/>
      <c r="F269" s="88"/>
    </row>
    <row r="270" spans="1:6" x14ac:dyDescent="0.2">
      <c r="A270" s="9">
        <v>1</v>
      </c>
      <c r="B270" s="10">
        <v>4</v>
      </c>
      <c r="C270" s="10">
        <v>130</v>
      </c>
      <c r="D270" s="91" t="s">
        <v>136</v>
      </c>
      <c r="E270" s="93">
        <v>4855000</v>
      </c>
      <c r="F270" s="93" t="e">
        <f>E270-#REF!</f>
        <v>#REF!</v>
      </c>
    </row>
    <row r="271" spans="1:6" x14ac:dyDescent="0.2">
      <c r="A271" s="9"/>
      <c r="B271" s="10"/>
      <c r="C271" s="10"/>
      <c r="D271" s="91"/>
      <c r="E271" s="88"/>
      <c r="F271" s="88"/>
    </row>
    <row r="272" spans="1:6" x14ac:dyDescent="0.2">
      <c r="A272" s="9">
        <v>1</v>
      </c>
      <c r="B272" s="10">
        <v>4</v>
      </c>
      <c r="C272" s="10">
        <v>140</v>
      </c>
      <c r="D272" s="91" t="s">
        <v>137</v>
      </c>
      <c r="E272" s="93">
        <v>185000</v>
      </c>
      <c r="F272" s="93" t="e">
        <f>E272-#REF!</f>
        <v>#REF!</v>
      </c>
    </row>
    <row r="273" spans="1:6" x14ac:dyDescent="0.2">
      <c r="A273" s="9"/>
      <c r="B273" s="10"/>
      <c r="C273" s="10"/>
      <c r="D273" s="91"/>
      <c r="E273" s="88"/>
      <c r="F273" s="88"/>
    </row>
    <row r="274" spans="1:6" x14ac:dyDescent="0.2">
      <c r="A274" s="9">
        <v>1</v>
      </c>
      <c r="B274" s="10">
        <v>4</v>
      </c>
      <c r="C274" s="10">
        <v>143</v>
      </c>
      <c r="D274" s="91" t="s">
        <v>138</v>
      </c>
      <c r="E274" s="93">
        <v>130000</v>
      </c>
      <c r="F274" s="93" t="e">
        <f>E274-#REF!</f>
        <v>#REF!</v>
      </c>
    </row>
    <row r="275" spans="1:6" x14ac:dyDescent="0.2">
      <c r="A275" s="9"/>
      <c r="B275" s="10"/>
      <c r="C275" s="10"/>
      <c r="D275" s="91"/>
      <c r="E275" s="88"/>
      <c r="F275" s="88"/>
    </row>
    <row r="276" spans="1:6" x14ac:dyDescent="0.2">
      <c r="A276" s="9">
        <v>1</v>
      </c>
      <c r="B276" s="10">
        <v>4</v>
      </c>
      <c r="C276" s="10">
        <v>145</v>
      </c>
      <c r="D276" s="91" t="s">
        <v>139</v>
      </c>
      <c r="E276" s="93">
        <v>140000</v>
      </c>
      <c r="F276" s="93" t="e">
        <f>E276-#REF!</f>
        <v>#REF!</v>
      </c>
    </row>
    <row r="277" spans="1:6" x14ac:dyDescent="0.2">
      <c r="A277" s="9"/>
      <c r="B277" s="10"/>
      <c r="C277" s="10"/>
      <c r="D277" s="91"/>
      <c r="E277" s="88"/>
      <c r="F277" s="88"/>
    </row>
    <row r="278" spans="1:6" x14ac:dyDescent="0.2">
      <c r="A278" s="9">
        <v>1</v>
      </c>
      <c r="B278" s="10">
        <v>4</v>
      </c>
      <c r="C278" s="10">
        <v>149</v>
      </c>
      <c r="D278" s="91" t="s">
        <v>140</v>
      </c>
      <c r="E278" s="93">
        <v>1668361.86</v>
      </c>
      <c r="F278" s="93" t="e">
        <f>E278-#REF!</f>
        <v>#REF!</v>
      </c>
    </row>
    <row r="279" spans="1:6" ht="13.5" thickBot="1" x14ac:dyDescent="0.25">
      <c r="A279" s="9"/>
      <c r="B279" s="10"/>
      <c r="C279" s="10"/>
      <c r="D279" s="91"/>
      <c r="E279" s="94"/>
      <c r="F279" s="94"/>
    </row>
    <row r="280" spans="1:6" ht="13.5" thickBot="1" x14ac:dyDescent="0.25">
      <c r="A280" s="9"/>
      <c r="B280" s="10"/>
      <c r="C280" s="10"/>
      <c r="D280" s="103" t="s">
        <v>141</v>
      </c>
      <c r="E280" s="96">
        <v>8169716.9200000009</v>
      </c>
      <c r="F280" s="96" t="e">
        <f t="shared" ref="F280" si="39">SUM(F266:F279)</f>
        <v>#REF!</v>
      </c>
    </row>
    <row r="281" spans="1:6" x14ac:dyDescent="0.2">
      <c r="A281" s="9"/>
      <c r="B281" s="10"/>
      <c r="C281" s="10"/>
      <c r="D281" s="36"/>
      <c r="E281" s="98"/>
      <c r="F281" s="98"/>
    </row>
    <row r="282" spans="1:6" x14ac:dyDescent="0.2">
      <c r="A282" s="9"/>
      <c r="B282" s="10"/>
      <c r="C282" s="10"/>
      <c r="D282" s="99" t="s">
        <v>142</v>
      </c>
      <c r="E282" s="88"/>
      <c r="F282" s="88"/>
    </row>
    <row r="283" spans="1:6" x14ac:dyDescent="0.2">
      <c r="A283" s="9"/>
      <c r="B283" s="10"/>
      <c r="C283" s="10"/>
      <c r="D283" s="104"/>
      <c r="E283" s="88"/>
      <c r="F283" s="88"/>
    </row>
    <row r="284" spans="1:6" x14ac:dyDescent="0.2">
      <c r="A284" s="9">
        <v>1</v>
      </c>
      <c r="B284" s="10">
        <v>5</v>
      </c>
      <c r="C284" s="10">
        <v>150</v>
      </c>
      <c r="D284" s="91" t="s">
        <v>143</v>
      </c>
      <c r="E284" s="93">
        <v>22500</v>
      </c>
      <c r="F284" s="93" t="e">
        <f>E284-#REF!</f>
        <v>#REF!</v>
      </c>
    </row>
    <row r="285" spans="1:6" x14ac:dyDescent="0.2">
      <c r="A285" s="9"/>
      <c r="B285" s="10"/>
      <c r="C285" s="10"/>
      <c r="D285" s="91"/>
      <c r="E285" s="88"/>
      <c r="F285" s="92"/>
    </row>
    <row r="286" spans="1:6" x14ac:dyDescent="0.2">
      <c r="A286" s="9">
        <v>1</v>
      </c>
      <c r="B286" s="10">
        <v>5</v>
      </c>
      <c r="C286" s="10">
        <v>151</v>
      </c>
      <c r="D286" s="91" t="s">
        <v>144</v>
      </c>
      <c r="E286" s="93">
        <v>10000</v>
      </c>
      <c r="F286" s="93" t="e">
        <f>E286-#REF!</f>
        <v>#REF!</v>
      </c>
    </row>
    <row r="287" spans="1:6" x14ac:dyDescent="0.2">
      <c r="A287" s="9"/>
      <c r="B287" s="10"/>
      <c r="C287" s="10"/>
      <c r="D287" s="91"/>
      <c r="E287" s="88"/>
      <c r="F287" s="88"/>
    </row>
    <row r="288" spans="1:6" x14ac:dyDescent="0.2">
      <c r="A288" s="9">
        <v>1</v>
      </c>
      <c r="B288" s="10">
        <v>5</v>
      </c>
      <c r="C288" s="10">
        <v>152</v>
      </c>
      <c r="D288" s="91" t="s">
        <v>145</v>
      </c>
      <c r="E288" s="93">
        <v>0</v>
      </c>
      <c r="F288" s="93" t="e">
        <f>E288-#REF!</f>
        <v>#REF!</v>
      </c>
    </row>
    <row r="289" spans="1:6" x14ac:dyDescent="0.2">
      <c r="A289" s="9"/>
      <c r="B289" s="10"/>
      <c r="C289" s="10"/>
      <c r="D289" s="91"/>
      <c r="E289" s="88"/>
      <c r="F289" s="88"/>
    </row>
    <row r="290" spans="1:6" x14ac:dyDescent="0.2">
      <c r="A290" s="9">
        <v>1</v>
      </c>
      <c r="B290" s="10">
        <v>5</v>
      </c>
      <c r="C290" s="10">
        <v>154</v>
      </c>
      <c r="D290" s="91" t="s">
        <v>146</v>
      </c>
      <c r="E290" s="93">
        <v>70000</v>
      </c>
      <c r="F290" s="93" t="e">
        <f>E290-#REF!</f>
        <v>#REF!</v>
      </c>
    </row>
    <row r="291" spans="1:6" ht="13.5" thickBot="1" x14ac:dyDescent="0.25">
      <c r="A291" s="9"/>
      <c r="B291" s="10"/>
      <c r="C291" s="10"/>
      <c r="D291" s="91"/>
      <c r="E291" s="92"/>
      <c r="F291" s="92"/>
    </row>
    <row r="292" spans="1:6" ht="13.5" thickBot="1" x14ac:dyDescent="0.25">
      <c r="A292" s="9"/>
      <c r="B292" s="10"/>
      <c r="C292" s="10"/>
      <c r="D292" s="30" t="s">
        <v>147</v>
      </c>
      <c r="E292" s="96">
        <v>102500</v>
      </c>
      <c r="F292" s="96" t="e">
        <f t="shared" ref="F292" si="40">SUM(F284:F291)</f>
        <v>#REF!</v>
      </c>
    </row>
    <row r="293" spans="1:6" x14ac:dyDescent="0.2">
      <c r="A293" s="9"/>
      <c r="B293" s="10"/>
      <c r="C293" s="10"/>
      <c r="D293" s="36"/>
      <c r="E293" s="88"/>
      <c r="F293" s="88"/>
    </row>
    <row r="294" spans="1:6" x14ac:dyDescent="0.2">
      <c r="A294" s="9"/>
      <c r="B294" s="10"/>
      <c r="C294" s="10"/>
      <c r="D294" s="99" t="s">
        <v>148</v>
      </c>
      <c r="E294" s="88"/>
      <c r="F294" s="88"/>
    </row>
    <row r="295" spans="1:6" x14ac:dyDescent="0.2">
      <c r="A295" s="9"/>
      <c r="B295" s="10"/>
      <c r="C295" s="10"/>
      <c r="D295" s="36"/>
      <c r="E295" s="88"/>
      <c r="F295" s="88"/>
    </row>
    <row r="296" spans="1:6" x14ac:dyDescent="0.2">
      <c r="A296" s="9">
        <v>1</v>
      </c>
      <c r="B296" s="10">
        <v>6</v>
      </c>
      <c r="C296" s="10">
        <v>155</v>
      </c>
      <c r="D296" s="91" t="s">
        <v>149</v>
      </c>
      <c r="E296" s="93">
        <v>0</v>
      </c>
      <c r="F296" s="93" t="e">
        <f>E296-#REF!</f>
        <v>#REF!</v>
      </c>
    </row>
    <row r="297" spans="1:6" x14ac:dyDescent="0.2">
      <c r="A297" s="9"/>
      <c r="B297" s="10"/>
      <c r="C297" s="10"/>
      <c r="D297" s="91"/>
      <c r="E297" s="88"/>
      <c r="F297" s="88"/>
    </row>
    <row r="298" spans="1:6" x14ac:dyDescent="0.2">
      <c r="A298" s="9">
        <v>1</v>
      </c>
      <c r="B298" s="10">
        <v>6</v>
      </c>
      <c r="C298" s="10">
        <v>157</v>
      </c>
      <c r="D298" s="91" t="s">
        <v>150</v>
      </c>
      <c r="E298" s="93">
        <v>5000</v>
      </c>
      <c r="F298" s="93" t="e">
        <f>E298-#REF!</f>
        <v>#REF!</v>
      </c>
    </row>
    <row r="299" spans="1:6" x14ac:dyDescent="0.2">
      <c r="A299" s="9"/>
      <c r="B299" s="10"/>
      <c r="C299" s="10"/>
      <c r="D299" s="91"/>
      <c r="E299" s="88"/>
      <c r="F299" s="88"/>
    </row>
    <row r="300" spans="1:6" x14ac:dyDescent="0.2">
      <c r="A300" s="9">
        <v>1</v>
      </c>
      <c r="B300" s="10">
        <v>6</v>
      </c>
      <c r="C300" s="10">
        <v>159</v>
      </c>
      <c r="D300" s="91" t="s">
        <v>151</v>
      </c>
      <c r="E300" s="93">
        <v>0</v>
      </c>
      <c r="F300" s="93" t="e">
        <f>E300-#REF!</f>
        <v>#REF!</v>
      </c>
    </row>
    <row r="301" spans="1:6" ht="13.5" thickBot="1" x14ac:dyDescent="0.25">
      <c r="A301" s="9"/>
      <c r="B301" s="10"/>
      <c r="C301" s="10"/>
      <c r="D301" s="91"/>
      <c r="E301" s="92"/>
      <c r="F301" s="92"/>
    </row>
    <row r="302" spans="1:6" ht="13.5" thickBot="1" x14ac:dyDescent="0.25">
      <c r="A302" s="9"/>
      <c r="B302" s="10"/>
      <c r="C302" s="10"/>
      <c r="D302" s="30" t="s">
        <v>152</v>
      </c>
      <c r="E302" s="96">
        <v>5000</v>
      </c>
      <c r="F302" s="96" t="e">
        <f t="shared" ref="F302" si="41">SUM(F296:F301)</f>
        <v>#REF!</v>
      </c>
    </row>
    <row r="303" spans="1:6" x14ac:dyDescent="0.2">
      <c r="A303" s="9"/>
      <c r="B303" s="10"/>
      <c r="C303" s="10"/>
      <c r="D303" s="30"/>
      <c r="E303" s="88"/>
      <c r="F303" s="88"/>
    </row>
    <row r="304" spans="1:6" x14ac:dyDescent="0.2">
      <c r="A304" s="9"/>
      <c r="B304" s="10"/>
      <c r="C304" s="10"/>
      <c r="D304" s="99" t="s">
        <v>153</v>
      </c>
      <c r="E304" s="88"/>
      <c r="F304" s="88"/>
    </row>
    <row r="305" spans="1:6" x14ac:dyDescent="0.2">
      <c r="A305" s="9"/>
      <c r="B305" s="10"/>
      <c r="C305" s="10"/>
      <c r="D305" s="106"/>
      <c r="E305" s="88"/>
      <c r="F305" s="88"/>
    </row>
    <row r="306" spans="1:6" x14ac:dyDescent="0.2">
      <c r="A306" s="9">
        <v>1</v>
      </c>
      <c r="B306" s="10">
        <v>7</v>
      </c>
      <c r="C306" s="10">
        <v>160</v>
      </c>
      <c r="D306" s="91" t="s">
        <v>154</v>
      </c>
      <c r="E306" s="93">
        <v>375000</v>
      </c>
      <c r="F306" s="93" t="e">
        <f>E306-#REF!</f>
        <v>#REF!</v>
      </c>
    </row>
    <row r="307" spans="1:6" ht="13.5" thickBot="1" x14ac:dyDescent="0.25">
      <c r="A307" s="9"/>
      <c r="B307" s="10"/>
      <c r="C307" s="10"/>
      <c r="D307" s="91"/>
      <c r="E307" s="88"/>
      <c r="F307" s="88"/>
    </row>
    <row r="308" spans="1:6" ht="13.5" thickBot="1" x14ac:dyDescent="0.25">
      <c r="A308" s="9"/>
      <c r="B308" s="10"/>
      <c r="C308" s="10"/>
      <c r="D308" s="30" t="s">
        <v>155</v>
      </c>
      <c r="E308" s="96">
        <v>375000</v>
      </c>
      <c r="F308" s="96" t="e">
        <f t="shared" ref="F308" si="42">SUM(F306:F307)</f>
        <v>#REF!</v>
      </c>
    </row>
    <row r="309" spans="1:6" x14ac:dyDescent="0.2">
      <c r="A309" s="9"/>
      <c r="B309" s="10"/>
      <c r="C309" s="10"/>
      <c r="D309" s="106"/>
      <c r="E309" s="88"/>
      <c r="F309" s="88"/>
    </row>
    <row r="310" spans="1:6" x14ac:dyDescent="0.2">
      <c r="A310" s="9"/>
      <c r="B310" s="10"/>
      <c r="C310" s="10"/>
      <c r="D310" s="101" t="s">
        <v>156</v>
      </c>
      <c r="E310" s="88"/>
      <c r="F310" s="88"/>
    </row>
    <row r="311" spans="1:6" x14ac:dyDescent="0.2">
      <c r="A311" s="9"/>
      <c r="B311" s="10"/>
      <c r="C311" s="10"/>
      <c r="D311" s="107"/>
      <c r="E311" s="88"/>
      <c r="F311" s="88"/>
    </row>
    <row r="312" spans="1:6" x14ac:dyDescent="0.2">
      <c r="A312" s="9">
        <v>1</v>
      </c>
      <c r="B312" s="10">
        <v>8</v>
      </c>
      <c r="C312" s="10">
        <v>165</v>
      </c>
      <c r="D312" s="91" t="s">
        <v>157</v>
      </c>
      <c r="E312" s="93">
        <v>70500</v>
      </c>
      <c r="F312" s="93" t="e">
        <f>E312-#REF!</f>
        <v>#REF!</v>
      </c>
    </row>
    <row r="313" spans="1:6" x14ac:dyDescent="0.2">
      <c r="A313" s="9"/>
      <c r="B313" s="10"/>
      <c r="C313" s="10"/>
      <c r="D313" s="107"/>
      <c r="E313" s="88"/>
      <c r="F313" s="88"/>
    </row>
    <row r="314" spans="1:6" x14ac:dyDescent="0.2">
      <c r="A314" s="9">
        <v>1</v>
      </c>
      <c r="B314" s="10">
        <v>8</v>
      </c>
      <c r="C314" s="10">
        <v>175</v>
      </c>
      <c r="D314" s="91" t="s">
        <v>158</v>
      </c>
      <c r="E314" s="93">
        <v>0</v>
      </c>
      <c r="F314" s="93" t="e">
        <f>E314-#REF!</f>
        <v>#REF!</v>
      </c>
    </row>
    <row r="315" spans="1:6" x14ac:dyDescent="0.2">
      <c r="A315" s="9"/>
      <c r="B315" s="10"/>
      <c r="C315" s="10"/>
      <c r="D315" s="107"/>
      <c r="E315" s="88"/>
      <c r="F315" s="88"/>
    </row>
    <row r="316" spans="1:6" x14ac:dyDescent="0.2">
      <c r="A316" s="9">
        <v>1</v>
      </c>
      <c r="B316" s="10">
        <v>8</v>
      </c>
      <c r="C316" s="10">
        <v>176</v>
      </c>
      <c r="D316" s="91" t="s">
        <v>159</v>
      </c>
      <c r="E316" s="93">
        <v>50000</v>
      </c>
      <c r="F316" s="93" t="e">
        <f>E316-#REF!</f>
        <v>#REF!</v>
      </c>
    </row>
    <row r="317" spans="1:6" x14ac:dyDescent="0.2">
      <c r="A317" s="9"/>
      <c r="B317" s="10"/>
      <c r="C317" s="10"/>
      <c r="D317" s="107"/>
      <c r="E317" s="88"/>
      <c r="F317" s="88"/>
    </row>
    <row r="318" spans="1:6" x14ac:dyDescent="0.2">
      <c r="A318" s="9">
        <v>1</v>
      </c>
      <c r="B318" s="10">
        <v>8</v>
      </c>
      <c r="C318" s="10">
        <v>180</v>
      </c>
      <c r="D318" s="91" t="s">
        <v>160</v>
      </c>
      <c r="E318" s="93">
        <v>200000</v>
      </c>
      <c r="F318" s="93" t="e">
        <f>E318-#REF!</f>
        <v>#REF!</v>
      </c>
    </row>
    <row r="319" spans="1:6" x14ac:dyDescent="0.2">
      <c r="A319" s="9"/>
      <c r="B319" s="10"/>
      <c r="C319" s="10"/>
      <c r="D319" s="107"/>
      <c r="E319" s="88"/>
      <c r="F319" s="88"/>
    </row>
    <row r="320" spans="1:6" x14ac:dyDescent="0.2">
      <c r="A320" s="9">
        <v>1</v>
      </c>
      <c r="B320" s="10">
        <v>8</v>
      </c>
      <c r="C320" s="10">
        <v>185</v>
      </c>
      <c r="D320" s="91" t="s">
        <v>161</v>
      </c>
      <c r="E320" s="92">
        <v>0</v>
      </c>
      <c r="F320" s="92" t="e">
        <f>E320-#REF!</f>
        <v>#REF!</v>
      </c>
    </row>
    <row r="321" spans="1:6" x14ac:dyDescent="0.2">
      <c r="A321" s="9"/>
      <c r="B321" s="10"/>
      <c r="C321" s="10"/>
      <c r="D321" s="107"/>
      <c r="E321" s="92"/>
      <c r="F321" s="92"/>
    </row>
    <row r="322" spans="1:6" x14ac:dyDescent="0.2">
      <c r="A322" s="9">
        <v>1</v>
      </c>
      <c r="B322" s="10">
        <v>8</v>
      </c>
      <c r="C322" s="10">
        <v>188</v>
      </c>
      <c r="D322" s="91" t="s">
        <v>162</v>
      </c>
      <c r="E322" s="93">
        <v>0</v>
      </c>
      <c r="F322" s="93" t="e">
        <f>E322-#REF!</f>
        <v>#REF!</v>
      </c>
    </row>
    <row r="323" spans="1:6" x14ac:dyDescent="0.2">
      <c r="A323" s="9"/>
      <c r="B323" s="10"/>
      <c r="C323" s="10"/>
      <c r="D323" s="107"/>
      <c r="E323" s="92"/>
      <c r="F323" s="88"/>
    </row>
    <row r="324" spans="1:6" x14ac:dyDescent="0.2">
      <c r="A324" s="9">
        <v>1</v>
      </c>
      <c r="B324" s="10">
        <v>8</v>
      </c>
      <c r="C324" s="10">
        <v>189</v>
      </c>
      <c r="D324" s="91" t="s">
        <v>163</v>
      </c>
      <c r="E324" s="93">
        <v>40000</v>
      </c>
      <c r="F324" s="93" t="e">
        <f>E324-#REF!</f>
        <v>#REF!</v>
      </c>
    </row>
    <row r="325" spans="1:6" ht="13.5" thickBot="1" x14ac:dyDescent="0.25">
      <c r="A325" s="9"/>
      <c r="B325" s="10"/>
      <c r="C325" s="10"/>
      <c r="D325" s="107"/>
      <c r="E325" s="88"/>
      <c r="F325" s="92"/>
    </row>
    <row r="326" spans="1:6" ht="13.5" thickBot="1" x14ac:dyDescent="0.25">
      <c r="A326" s="9"/>
      <c r="B326" s="10"/>
      <c r="C326" s="10"/>
      <c r="D326" s="30" t="s">
        <v>164</v>
      </c>
      <c r="E326" s="96">
        <v>360500</v>
      </c>
      <c r="F326" s="96" t="e">
        <f t="shared" ref="F326" si="43">SUM(F312:F325)</f>
        <v>#REF!</v>
      </c>
    </row>
    <row r="327" spans="1:6" x14ac:dyDescent="0.2">
      <c r="A327" s="9"/>
      <c r="B327" s="10"/>
      <c r="C327" s="10"/>
      <c r="D327" s="104"/>
      <c r="E327" s="88"/>
      <c r="F327" s="88"/>
    </row>
    <row r="328" spans="1:6" x14ac:dyDescent="0.2">
      <c r="A328" s="9"/>
      <c r="B328" s="10"/>
      <c r="C328" s="10"/>
      <c r="D328" s="99" t="s">
        <v>165</v>
      </c>
      <c r="E328" s="88"/>
      <c r="F328" s="88"/>
    </row>
    <row r="329" spans="1:6" x14ac:dyDescent="0.2">
      <c r="A329" s="9"/>
      <c r="B329" s="10"/>
      <c r="C329" s="10"/>
      <c r="D329" s="99"/>
      <c r="E329" s="88"/>
      <c r="F329" s="88"/>
    </row>
    <row r="330" spans="1:6" x14ac:dyDescent="0.2">
      <c r="A330" s="9"/>
      <c r="B330" s="10"/>
      <c r="C330" s="10"/>
      <c r="D330" s="108"/>
      <c r="E330" s="88"/>
      <c r="F330" s="88"/>
    </row>
    <row r="331" spans="1:6" x14ac:dyDescent="0.2">
      <c r="A331" s="9">
        <v>1</v>
      </c>
      <c r="B331" s="10">
        <v>9</v>
      </c>
      <c r="C331" s="10">
        <v>199</v>
      </c>
      <c r="D331" s="91" t="s">
        <v>166</v>
      </c>
      <c r="E331" s="93">
        <v>0</v>
      </c>
      <c r="F331" s="93" t="e">
        <f>E331-#REF!</f>
        <v>#REF!</v>
      </c>
    </row>
    <row r="332" spans="1:6" ht="13.5" thickBot="1" x14ac:dyDescent="0.25">
      <c r="A332" s="9"/>
      <c r="B332" s="10"/>
      <c r="C332" s="10"/>
      <c r="D332" s="91"/>
      <c r="E332" s="88"/>
      <c r="F332" s="88"/>
    </row>
    <row r="333" spans="1:6" ht="13.5" thickBot="1" x14ac:dyDescent="0.25">
      <c r="A333" s="9"/>
      <c r="B333" s="10"/>
      <c r="C333" s="10"/>
      <c r="D333" s="30" t="s">
        <v>167</v>
      </c>
      <c r="E333" s="96">
        <v>0</v>
      </c>
      <c r="F333" s="96" t="e">
        <f t="shared" ref="F333" si="44">SUM(F331:F332)</f>
        <v>#REF!</v>
      </c>
    </row>
    <row r="334" spans="1:6" ht="13.5" thickBot="1" x14ac:dyDescent="0.25">
      <c r="A334" s="9"/>
      <c r="B334" s="10"/>
      <c r="C334" s="10"/>
      <c r="D334" s="106"/>
      <c r="E334" s="105"/>
      <c r="F334" s="105"/>
    </row>
    <row r="335" spans="1:6" ht="13.5" thickBot="1" x14ac:dyDescent="0.25">
      <c r="A335" s="9"/>
      <c r="B335" s="10"/>
      <c r="C335" s="10"/>
      <c r="D335" s="28" t="s">
        <v>168</v>
      </c>
      <c r="E335" s="96">
        <v>15474705.060000001</v>
      </c>
      <c r="F335" s="96" t="e">
        <f t="shared" ref="F335" si="45">F236+F244+F262+F280+F292+F302+F308+F326+F333</f>
        <v>#REF!</v>
      </c>
    </row>
    <row r="336" spans="1:6" x14ac:dyDescent="0.2">
      <c r="A336" s="9"/>
      <c r="B336" s="10"/>
      <c r="C336" s="10"/>
      <c r="D336" s="28"/>
      <c r="E336" s="88"/>
      <c r="F336" s="88"/>
    </row>
    <row r="337" spans="1:6" x14ac:dyDescent="0.2">
      <c r="A337" s="9"/>
      <c r="B337" s="10"/>
      <c r="C337" s="10"/>
      <c r="D337" s="46" t="s">
        <v>22</v>
      </c>
      <c r="E337" s="88"/>
      <c r="F337" s="88"/>
    </row>
    <row r="338" spans="1:6" x14ac:dyDescent="0.2">
      <c r="A338" s="9"/>
      <c r="B338" s="10"/>
      <c r="C338" s="10"/>
      <c r="D338" s="46" t="s">
        <v>169</v>
      </c>
      <c r="E338" s="88"/>
      <c r="F338" s="88"/>
    </row>
    <row r="339" spans="1:6" x14ac:dyDescent="0.2">
      <c r="A339" s="9"/>
      <c r="B339" s="10"/>
      <c r="C339" s="10"/>
      <c r="D339" s="106"/>
      <c r="E339" s="88"/>
      <c r="F339" s="88"/>
    </row>
    <row r="340" spans="1:6" x14ac:dyDescent="0.2">
      <c r="A340" s="109"/>
      <c r="B340" s="110"/>
      <c r="C340" s="110"/>
      <c r="D340" s="111" t="s">
        <v>170</v>
      </c>
      <c r="E340" s="88"/>
      <c r="F340" s="88"/>
    </row>
    <row r="341" spans="1:6" x14ac:dyDescent="0.2">
      <c r="A341" s="9"/>
      <c r="B341" s="10"/>
      <c r="C341" s="10"/>
      <c r="D341" s="101"/>
      <c r="E341" s="88"/>
      <c r="F341" s="88"/>
    </row>
    <row r="342" spans="1:6" x14ac:dyDescent="0.2">
      <c r="A342" s="9">
        <v>2</v>
      </c>
      <c r="B342" s="10">
        <v>1</v>
      </c>
      <c r="C342" s="10">
        <v>200</v>
      </c>
      <c r="D342" s="15" t="s">
        <v>171</v>
      </c>
      <c r="E342" s="93">
        <v>3729291.56</v>
      </c>
      <c r="F342" s="93" t="e">
        <f>E342-#REF!</f>
        <v>#REF!</v>
      </c>
    </row>
    <row r="343" spans="1:6" x14ac:dyDescent="0.2">
      <c r="A343" s="9"/>
      <c r="B343" s="10"/>
      <c r="C343" s="10"/>
      <c r="D343" s="15"/>
      <c r="E343" s="88"/>
      <c r="F343" s="88"/>
    </row>
    <row r="344" spans="1:6" x14ac:dyDescent="0.2">
      <c r="A344" s="9">
        <v>2</v>
      </c>
      <c r="B344" s="10">
        <v>1</v>
      </c>
      <c r="C344" s="10">
        <v>220</v>
      </c>
      <c r="D344" s="15" t="s">
        <v>172</v>
      </c>
      <c r="E344" s="93">
        <v>2550000</v>
      </c>
      <c r="F344" s="93" t="e">
        <f>E344-#REF!</f>
        <v>#REF!</v>
      </c>
    </row>
    <row r="345" spans="1:6" x14ac:dyDescent="0.2">
      <c r="A345" s="9"/>
      <c r="B345" s="10"/>
      <c r="C345" s="10"/>
      <c r="D345" s="15"/>
      <c r="E345" s="88"/>
      <c r="F345" s="88"/>
    </row>
    <row r="346" spans="1:6" x14ac:dyDescent="0.2">
      <c r="A346" s="9">
        <v>2</v>
      </c>
      <c r="B346" s="10">
        <v>1</v>
      </c>
      <c r="C346" s="10">
        <v>245</v>
      </c>
      <c r="D346" s="15" t="s">
        <v>173</v>
      </c>
      <c r="E346" s="93">
        <v>300000</v>
      </c>
      <c r="F346" s="93" t="e">
        <f>E346-#REF!</f>
        <v>#REF!</v>
      </c>
    </row>
    <row r="347" spans="1:6" x14ac:dyDescent="0.2">
      <c r="A347" s="9"/>
      <c r="B347" s="10"/>
      <c r="C347" s="10"/>
      <c r="D347" s="15"/>
      <c r="E347" s="88"/>
      <c r="F347" s="88"/>
    </row>
    <row r="348" spans="1:6" x14ac:dyDescent="0.2">
      <c r="A348" s="9">
        <v>2</v>
      </c>
      <c r="B348" s="10">
        <v>1</v>
      </c>
      <c r="C348" s="10">
        <v>250</v>
      </c>
      <c r="D348" s="15" t="s">
        <v>174</v>
      </c>
      <c r="E348" s="93">
        <v>497585.31</v>
      </c>
      <c r="F348" s="93" t="e">
        <f>E348-#REF!</f>
        <v>#REF!</v>
      </c>
    </row>
    <row r="349" spans="1:6" ht="13.5" thickBot="1" x14ac:dyDescent="0.25">
      <c r="A349" s="9"/>
      <c r="B349" s="10"/>
      <c r="C349" s="10"/>
      <c r="D349" s="15"/>
      <c r="E349" s="92"/>
      <c r="F349" s="92"/>
    </row>
    <row r="350" spans="1:6" ht="13.5" thickBot="1" x14ac:dyDescent="0.25">
      <c r="A350" s="9"/>
      <c r="B350" s="10"/>
      <c r="C350" s="10"/>
      <c r="D350" s="30" t="s">
        <v>27</v>
      </c>
      <c r="E350" s="96">
        <v>7076876.8700000001</v>
      </c>
      <c r="F350" s="96" t="e">
        <f t="shared" ref="F350" si="46">SUM(F342:F349)</f>
        <v>#REF!</v>
      </c>
    </row>
    <row r="351" spans="1:6" x14ac:dyDescent="0.2">
      <c r="A351" s="9"/>
      <c r="B351" s="10"/>
      <c r="C351" s="10"/>
      <c r="D351" s="30"/>
      <c r="E351" s="88"/>
      <c r="F351" s="88"/>
    </row>
    <row r="352" spans="1:6" x14ac:dyDescent="0.2">
      <c r="A352" s="9"/>
      <c r="B352" s="10"/>
      <c r="C352" s="10"/>
      <c r="D352" s="99" t="s">
        <v>175</v>
      </c>
      <c r="E352" s="88"/>
      <c r="F352" s="88"/>
    </row>
    <row r="353" spans="1:6" x14ac:dyDescent="0.2">
      <c r="A353" s="9"/>
      <c r="B353" s="10"/>
      <c r="C353" s="10"/>
      <c r="D353" s="99" t="s">
        <v>176</v>
      </c>
      <c r="E353" s="88"/>
      <c r="F353" s="88"/>
    </row>
    <row r="354" spans="1:6" x14ac:dyDescent="0.2">
      <c r="A354" s="9"/>
      <c r="B354" s="10"/>
      <c r="C354" s="10"/>
      <c r="D354" s="99"/>
      <c r="E354" s="88"/>
      <c r="F354" s="88"/>
    </row>
    <row r="355" spans="1:6" x14ac:dyDescent="0.2">
      <c r="A355" s="9">
        <v>2</v>
      </c>
      <c r="B355" s="10">
        <v>2</v>
      </c>
      <c r="C355" s="10">
        <v>260</v>
      </c>
      <c r="D355" s="15" t="s">
        <v>177</v>
      </c>
      <c r="E355" s="93">
        <v>10000</v>
      </c>
      <c r="F355" s="93" t="e">
        <f>E355-#REF!</f>
        <v>#REF!</v>
      </c>
    </row>
    <row r="356" spans="1:6" x14ac:dyDescent="0.2">
      <c r="A356" s="9"/>
      <c r="B356" s="10"/>
      <c r="C356" s="10"/>
      <c r="D356" s="99"/>
      <c r="E356" s="88"/>
      <c r="F356" s="88"/>
    </row>
    <row r="357" spans="1:6" x14ac:dyDescent="0.2">
      <c r="A357" s="9">
        <v>2</v>
      </c>
      <c r="B357" s="10">
        <v>2</v>
      </c>
      <c r="C357" s="10">
        <v>265</v>
      </c>
      <c r="D357" s="15" t="s">
        <v>178</v>
      </c>
      <c r="E357" s="93">
        <v>10000</v>
      </c>
      <c r="F357" s="93" t="e">
        <f>E357-#REF!</f>
        <v>#REF!</v>
      </c>
    </row>
    <row r="358" spans="1:6" x14ac:dyDescent="0.2">
      <c r="A358" s="9"/>
      <c r="B358" s="10"/>
      <c r="C358" s="10"/>
      <c r="D358" s="99"/>
      <c r="E358" s="88"/>
      <c r="F358" s="88"/>
    </row>
    <row r="359" spans="1:6" x14ac:dyDescent="0.2">
      <c r="A359" s="9">
        <v>2</v>
      </c>
      <c r="B359" s="10">
        <v>2</v>
      </c>
      <c r="C359" s="10">
        <v>270</v>
      </c>
      <c r="D359" s="15" t="s">
        <v>179</v>
      </c>
      <c r="E359" s="93">
        <v>55000</v>
      </c>
      <c r="F359" s="93" t="e">
        <f>E359-#REF!</f>
        <v>#REF!</v>
      </c>
    </row>
    <row r="360" spans="1:6" x14ac:dyDescent="0.2">
      <c r="A360" s="9"/>
      <c r="B360" s="10"/>
      <c r="C360" s="10"/>
      <c r="D360" s="99"/>
      <c r="E360" s="88"/>
      <c r="F360" s="88"/>
    </row>
    <row r="361" spans="1:6" x14ac:dyDescent="0.2">
      <c r="A361" s="9">
        <v>2</v>
      </c>
      <c r="B361" s="10">
        <v>2</v>
      </c>
      <c r="C361" s="10">
        <v>275</v>
      </c>
      <c r="D361" s="15" t="s">
        <v>180</v>
      </c>
      <c r="E361" s="93">
        <v>0</v>
      </c>
      <c r="F361" s="93" t="e">
        <f>E361-#REF!</f>
        <v>#REF!</v>
      </c>
    </row>
    <row r="362" spans="1:6" x14ac:dyDescent="0.2">
      <c r="A362" s="9"/>
      <c r="B362" s="10"/>
      <c r="C362" s="10"/>
      <c r="D362" s="99"/>
      <c r="E362" s="88"/>
      <c r="F362" s="88"/>
    </row>
    <row r="363" spans="1:6" x14ac:dyDescent="0.2">
      <c r="A363" s="9">
        <v>2</v>
      </c>
      <c r="B363" s="10">
        <v>2</v>
      </c>
      <c r="C363" s="10">
        <v>280</v>
      </c>
      <c r="D363" s="15" t="s">
        <v>181</v>
      </c>
      <c r="E363" s="93">
        <v>20000</v>
      </c>
      <c r="F363" s="93" t="e">
        <f>E363-#REF!</f>
        <v>#REF!</v>
      </c>
    </row>
    <row r="364" spans="1:6" x14ac:dyDescent="0.2">
      <c r="A364" s="9"/>
      <c r="B364" s="10"/>
      <c r="C364" s="10"/>
      <c r="D364" s="99"/>
      <c r="E364" s="88"/>
      <c r="F364" s="88"/>
    </row>
    <row r="365" spans="1:6" x14ac:dyDescent="0.2">
      <c r="A365" s="9">
        <v>2</v>
      </c>
      <c r="B365" s="10">
        <v>2</v>
      </c>
      <c r="C365" s="10">
        <v>285</v>
      </c>
      <c r="D365" s="15" t="s">
        <v>182</v>
      </c>
      <c r="E365" s="93">
        <v>0</v>
      </c>
      <c r="F365" s="93" t="e">
        <f>E365-#REF!</f>
        <v>#REF!</v>
      </c>
    </row>
    <row r="366" spans="1:6" x14ac:dyDescent="0.2">
      <c r="A366" s="9"/>
      <c r="B366" s="10"/>
      <c r="C366" s="10"/>
      <c r="D366" s="15"/>
      <c r="E366" s="92"/>
      <c r="F366" s="92"/>
    </row>
    <row r="367" spans="1:6" x14ac:dyDescent="0.2">
      <c r="A367" s="9">
        <v>2</v>
      </c>
      <c r="B367" s="10">
        <v>2</v>
      </c>
      <c r="C367" s="10">
        <v>290</v>
      </c>
      <c r="D367" s="15" t="s">
        <v>183</v>
      </c>
      <c r="E367" s="93">
        <v>0</v>
      </c>
      <c r="F367" s="93" t="e">
        <f>E367-#REF!</f>
        <v>#REF!</v>
      </c>
    </row>
    <row r="368" spans="1:6" ht="13.5" thickBot="1" x14ac:dyDescent="0.25">
      <c r="A368" s="9"/>
      <c r="B368" s="10"/>
      <c r="C368" s="10"/>
      <c r="D368" s="99"/>
      <c r="E368" s="88"/>
      <c r="F368" s="88"/>
    </row>
    <row r="369" spans="1:6" ht="13.5" thickBot="1" x14ac:dyDescent="0.25">
      <c r="A369" s="9"/>
      <c r="B369" s="10"/>
      <c r="C369" s="10"/>
      <c r="D369" s="30" t="s">
        <v>32</v>
      </c>
      <c r="E369" s="96">
        <v>95000</v>
      </c>
      <c r="F369" s="96" t="e">
        <f t="shared" ref="F369" si="47">SUM(F355:F368)</f>
        <v>#REF!</v>
      </c>
    </row>
    <row r="370" spans="1:6" ht="13.5" thickBot="1" x14ac:dyDescent="0.25">
      <c r="A370" s="9"/>
      <c r="B370" s="10"/>
      <c r="C370" s="10"/>
      <c r="D370" s="89"/>
      <c r="E370" s="92"/>
      <c r="F370" s="92"/>
    </row>
    <row r="371" spans="1:6" ht="13.5" thickBot="1" x14ac:dyDescent="0.25">
      <c r="A371" s="112"/>
      <c r="B371" s="10"/>
      <c r="C371" s="10"/>
      <c r="D371" s="28" t="s">
        <v>184</v>
      </c>
      <c r="E371" s="96">
        <v>7171876.8700000001</v>
      </c>
      <c r="F371" s="96" t="e">
        <f t="shared" ref="F371" si="48">F350+F369</f>
        <v>#REF!</v>
      </c>
    </row>
    <row r="372" spans="1:6" x14ac:dyDescent="0.2">
      <c r="A372" s="9"/>
      <c r="B372" s="10"/>
      <c r="C372" s="10"/>
      <c r="D372" s="106"/>
      <c r="E372" s="88"/>
      <c r="F372" s="88"/>
    </row>
    <row r="373" spans="1:6" x14ac:dyDescent="0.2">
      <c r="A373" s="9"/>
      <c r="B373" s="10"/>
      <c r="C373" s="10"/>
      <c r="D373" s="17" t="s">
        <v>42</v>
      </c>
      <c r="E373" s="88"/>
      <c r="F373" s="88"/>
    </row>
    <row r="374" spans="1:6" x14ac:dyDescent="0.2">
      <c r="A374" s="9"/>
      <c r="B374" s="10"/>
      <c r="C374" s="10"/>
      <c r="D374" s="46" t="s">
        <v>185</v>
      </c>
      <c r="E374" s="88"/>
      <c r="F374" s="88"/>
    </row>
    <row r="375" spans="1:6" x14ac:dyDescent="0.2">
      <c r="A375" s="9"/>
      <c r="B375" s="10"/>
      <c r="C375" s="10"/>
      <c r="D375" s="46"/>
      <c r="E375" s="88"/>
      <c r="F375" s="88"/>
    </row>
    <row r="376" spans="1:6" x14ac:dyDescent="0.2">
      <c r="A376" s="9"/>
      <c r="B376" s="10"/>
      <c r="C376" s="10"/>
      <c r="D376" s="90" t="s">
        <v>186</v>
      </c>
      <c r="E376" s="88"/>
      <c r="F376" s="88"/>
    </row>
    <row r="377" spans="1:6" x14ac:dyDescent="0.2">
      <c r="A377" s="9"/>
      <c r="B377" s="10"/>
      <c r="C377" s="10"/>
      <c r="D377" s="90"/>
      <c r="E377" s="88"/>
      <c r="F377" s="88"/>
    </row>
    <row r="378" spans="1:6" x14ac:dyDescent="0.2">
      <c r="A378" s="9">
        <v>3</v>
      </c>
      <c r="B378" s="10">
        <v>1</v>
      </c>
      <c r="C378" s="10">
        <v>300</v>
      </c>
      <c r="D378" s="91" t="s">
        <v>187</v>
      </c>
      <c r="E378" s="93">
        <v>0</v>
      </c>
      <c r="F378" s="93" t="e">
        <f>E378-#REF!</f>
        <v>#REF!</v>
      </c>
    </row>
    <row r="379" spans="1:6" x14ac:dyDescent="0.2">
      <c r="A379" s="9"/>
      <c r="B379" s="10"/>
      <c r="C379" s="10"/>
      <c r="D379" s="108"/>
      <c r="E379" s="92"/>
      <c r="F379" s="92"/>
    </row>
    <row r="380" spans="1:6" x14ac:dyDescent="0.2">
      <c r="A380" s="9">
        <v>3</v>
      </c>
      <c r="B380" s="10">
        <v>1</v>
      </c>
      <c r="C380" s="10">
        <v>310</v>
      </c>
      <c r="D380" s="91" t="s">
        <v>188</v>
      </c>
      <c r="E380" s="93">
        <v>100000</v>
      </c>
      <c r="F380" s="93" t="e">
        <f>E380-#REF!</f>
        <v>#REF!</v>
      </c>
    </row>
    <row r="381" spans="1:6" ht="13.5" thickBot="1" x14ac:dyDescent="0.25">
      <c r="A381" s="9"/>
      <c r="B381" s="10"/>
      <c r="C381" s="10"/>
      <c r="D381" s="108"/>
      <c r="E381" s="92"/>
      <c r="F381" s="92"/>
    </row>
    <row r="382" spans="1:6" ht="13.5" thickBot="1" x14ac:dyDescent="0.25">
      <c r="A382" s="9"/>
      <c r="B382" s="40"/>
      <c r="C382" s="40"/>
      <c r="D382" s="41" t="s">
        <v>27</v>
      </c>
      <c r="E382" s="96">
        <v>100000</v>
      </c>
      <c r="F382" s="96" t="e">
        <f t="shared" ref="F382" si="49">SUM(F378:F381)</f>
        <v>#REF!</v>
      </c>
    </row>
    <row r="383" spans="1:6" ht="13.5" thickBot="1" x14ac:dyDescent="0.25">
      <c r="A383" s="9"/>
      <c r="B383" s="10"/>
      <c r="C383" s="10"/>
      <c r="D383" s="30"/>
      <c r="E383" s="92"/>
      <c r="F383" s="92"/>
    </row>
    <row r="384" spans="1:6" ht="13.5" thickBot="1" x14ac:dyDescent="0.25">
      <c r="A384" s="9"/>
      <c r="B384" s="10"/>
      <c r="C384" s="10"/>
      <c r="D384" s="28" t="s">
        <v>189</v>
      </c>
      <c r="E384" s="96">
        <v>100000</v>
      </c>
      <c r="F384" s="96" t="e">
        <f t="shared" ref="F384" si="50">F382</f>
        <v>#REF!</v>
      </c>
    </row>
    <row r="385" spans="1:6" x14ac:dyDescent="0.2">
      <c r="A385" s="9"/>
      <c r="B385" s="10"/>
      <c r="C385" s="10"/>
      <c r="D385" s="28"/>
      <c r="E385" s="88"/>
      <c r="F385" s="88"/>
    </row>
    <row r="386" spans="1:6" x14ac:dyDescent="0.2">
      <c r="A386" s="9"/>
      <c r="B386" s="10"/>
      <c r="C386" s="10"/>
      <c r="D386" s="46" t="s">
        <v>53</v>
      </c>
      <c r="E386" s="88"/>
      <c r="F386" s="88"/>
    </row>
    <row r="387" spans="1:6" x14ac:dyDescent="0.2">
      <c r="A387" s="9"/>
      <c r="B387" s="10"/>
      <c r="C387" s="10"/>
      <c r="D387" s="46" t="s">
        <v>77</v>
      </c>
      <c r="E387" s="88"/>
      <c r="F387" s="88"/>
    </row>
    <row r="388" spans="1:6" x14ac:dyDescent="0.2">
      <c r="A388" s="9"/>
      <c r="B388" s="10"/>
      <c r="C388" s="10"/>
      <c r="D388" s="46"/>
      <c r="E388" s="88"/>
      <c r="F388" s="88"/>
    </row>
    <row r="389" spans="1:6" x14ac:dyDescent="0.2">
      <c r="A389" s="9"/>
      <c r="B389" s="10"/>
      <c r="C389" s="10"/>
      <c r="D389" s="37" t="s">
        <v>78</v>
      </c>
      <c r="E389" s="88"/>
      <c r="F389" s="88"/>
    </row>
    <row r="390" spans="1:6" x14ac:dyDescent="0.2">
      <c r="A390" s="9"/>
      <c r="B390" s="10"/>
      <c r="C390" s="10"/>
      <c r="D390" s="106"/>
      <c r="E390" s="88"/>
      <c r="F390" s="88"/>
    </row>
    <row r="391" spans="1:6" x14ac:dyDescent="0.2">
      <c r="A391" s="9">
        <v>4</v>
      </c>
      <c r="B391" s="10">
        <v>1</v>
      </c>
      <c r="C391" s="10">
        <v>400</v>
      </c>
      <c r="D391" s="15" t="s">
        <v>190</v>
      </c>
      <c r="E391" s="93">
        <v>431067.8</v>
      </c>
      <c r="F391" s="93" t="e">
        <f>E391-#REF!</f>
        <v>#REF!</v>
      </c>
    </row>
    <row r="392" spans="1:6" x14ac:dyDescent="0.2">
      <c r="A392" s="9"/>
      <c r="B392" s="10"/>
      <c r="C392" s="10"/>
      <c r="D392" s="22"/>
      <c r="E392" s="88"/>
      <c r="F392" s="88"/>
    </row>
    <row r="393" spans="1:6" x14ac:dyDescent="0.2">
      <c r="A393" s="9">
        <v>4</v>
      </c>
      <c r="B393" s="10">
        <v>1</v>
      </c>
      <c r="C393" s="10">
        <v>420</v>
      </c>
      <c r="D393" s="15" t="s">
        <v>80</v>
      </c>
      <c r="E393" s="93">
        <v>1100000</v>
      </c>
      <c r="F393" s="93" t="e">
        <f>E393-#REF!</f>
        <v>#REF!</v>
      </c>
    </row>
    <row r="394" spans="1:6" x14ac:dyDescent="0.2">
      <c r="A394" s="9"/>
      <c r="B394" s="10"/>
      <c r="C394" s="10"/>
      <c r="D394" s="15"/>
      <c r="E394" s="88"/>
      <c r="F394" s="88"/>
    </row>
    <row r="395" spans="1:6" x14ac:dyDescent="0.2">
      <c r="A395" s="9">
        <v>4</v>
      </c>
      <c r="B395" s="10">
        <v>1</v>
      </c>
      <c r="C395" s="10">
        <v>440</v>
      </c>
      <c r="D395" s="38" t="s">
        <v>81</v>
      </c>
      <c r="E395" s="93">
        <v>0</v>
      </c>
      <c r="F395" s="93" t="e">
        <f>E395-#REF!</f>
        <v>#REF!</v>
      </c>
    </row>
    <row r="396" spans="1:6" x14ac:dyDescent="0.2">
      <c r="A396" s="9"/>
      <c r="B396" s="10"/>
      <c r="C396" s="10"/>
      <c r="D396" s="38"/>
      <c r="E396" s="92"/>
      <c r="F396" s="92"/>
    </row>
    <row r="397" spans="1:6" x14ac:dyDescent="0.2">
      <c r="A397" s="9">
        <v>4</v>
      </c>
      <c r="B397" s="10">
        <v>1</v>
      </c>
      <c r="C397" s="10">
        <v>450</v>
      </c>
      <c r="D397" s="38" t="s">
        <v>82</v>
      </c>
      <c r="E397" s="93">
        <v>0</v>
      </c>
      <c r="F397" s="93" t="e">
        <f>E397-#REF!</f>
        <v>#REF!</v>
      </c>
    </row>
    <row r="398" spans="1:6" x14ac:dyDescent="0.2">
      <c r="A398" s="9"/>
      <c r="B398" s="10"/>
      <c r="C398" s="10"/>
      <c r="D398" s="38"/>
      <c r="E398" s="88"/>
      <c r="F398" s="88"/>
    </row>
    <row r="399" spans="1:6" x14ac:dyDescent="0.2">
      <c r="A399" s="9">
        <v>4</v>
      </c>
      <c r="B399" s="10">
        <v>1</v>
      </c>
      <c r="C399" s="10">
        <v>460</v>
      </c>
      <c r="D399" s="38" t="s">
        <v>191</v>
      </c>
      <c r="E399" s="93">
        <v>5000</v>
      </c>
      <c r="F399" s="93" t="e">
        <f>E399-#REF!</f>
        <v>#REF!</v>
      </c>
    </row>
    <row r="400" spans="1:6" x14ac:dyDescent="0.2">
      <c r="A400" s="9"/>
      <c r="B400" s="10"/>
      <c r="C400" s="10"/>
      <c r="D400" s="38"/>
      <c r="E400" s="88"/>
      <c r="F400" s="88"/>
    </row>
    <row r="401" spans="1:6" x14ac:dyDescent="0.2">
      <c r="A401" s="9">
        <v>4</v>
      </c>
      <c r="B401" s="10">
        <v>1</v>
      </c>
      <c r="C401" s="10">
        <v>470</v>
      </c>
      <c r="D401" s="38" t="s">
        <v>84</v>
      </c>
      <c r="E401" s="93">
        <v>1500067.23</v>
      </c>
      <c r="F401" s="93" t="e">
        <f>E401-#REF!</f>
        <v>#REF!</v>
      </c>
    </row>
    <row r="402" spans="1:6" ht="13.5" thickBot="1" x14ac:dyDescent="0.25">
      <c r="A402" s="9"/>
      <c r="B402" s="10"/>
      <c r="C402" s="10"/>
      <c r="D402" s="38"/>
      <c r="E402" s="113"/>
      <c r="F402" s="113"/>
    </row>
    <row r="403" spans="1:6" ht="13.5" thickBot="1" x14ac:dyDescent="0.25">
      <c r="A403" s="9"/>
      <c r="B403" s="10"/>
      <c r="C403" s="10"/>
      <c r="D403" s="25" t="s">
        <v>27</v>
      </c>
      <c r="E403" s="96">
        <v>3036135.0300000003</v>
      </c>
      <c r="F403" s="96" t="e">
        <f t="shared" ref="F403" si="51">SUM(F391:F402)</f>
        <v>#REF!</v>
      </c>
    </row>
    <row r="404" spans="1:6" ht="13.5" thickBot="1" x14ac:dyDescent="0.25">
      <c r="A404" s="9"/>
      <c r="B404" s="10"/>
      <c r="C404" s="10"/>
      <c r="D404" s="30"/>
      <c r="E404" s="114"/>
      <c r="F404" s="114"/>
    </row>
    <row r="405" spans="1:6" ht="13.5" thickBot="1" x14ac:dyDescent="0.25">
      <c r="A405" s="9"/>
      <c r="B405" s="10"/>
      <c r="C405" s="10"/>
      <c r="D405" s="28" t="s">
        <v>69</v>
      </c>
      <c r="E405" s="96">
        <v>3036135.0300000003</v>
      </c>
      <c r="F405" s="96" t="e">
        <f t="shared" ref="F405" si="52">F403</f>
        <v>#REF!</v>
      </c>
    </row>
    <row r="406" spans="1:6" x14ac:dyDescent="0.2">
      <c r="A406" s="9"/>
      <c r="B406" s="10"/>
      <c r="C406" s="10"/>
      <c r="D406" s="30"/>
      <c r="E406" s="88"/>
      <c r="F406" s="88"/>
    </row>
    <row r="407" spans="1:6" x14ac:dyDescent="0.2">
      <c r="A407" s="9"/>
      <c r="B407" s="10"/>
      <c r="C407" s="10"/>
      <c r="D407" s="30"/>
      <c r="E407" s="88"/>
      <c r="F407" s="88"/>
    </row>
    <row r="408" spans="1:6" x14ac:dyDescent="0.2">
      <c r="A408" s="9"/>
      <c r="B408" s="10"/>
      <c r="C408" s="10"/>
      <c r="D408" s="11" t="s">
        <v>70</v>
      </c>
      <c r="E408" s="88"/>
      <c r="F408" s="88"/>
    </row>
    <row r="409" spans="1:6" x14ac:dyDescent="0.2">
      <c r="A409" s="9"/>
      <c r="B409" s="10"/>
      <c r="C409" s="10"/>
      <c r="D409" s="17" t="s">
        <v>192</v>
      </c>
      <c r="E409" s="88"/>
      <c r="F409" s="88"/>
    </row>
    <row r="410" spans="1:6" x14ac:dyDescent="0.2">
      <c r="A410" s="9"/>
      <c r="B410" s="10"/>
      <c r="C410" s="10"/>
      <c r="D410" s="17"/>
      <c r="E410" s="88"/>
      <c r="F410" s="88"/>
    </row>
    <row r="411" spans="1:6" x14ac:dyDescent="0.2">
      <c r="A411" s="9"/>
      <c r="B411" s="10"/>
      <c r="C411" s="10"/>
      <c r="D411" s="37" t="s">
        <v>193</v>
      </c>
      <c r="E411" s="88"/>
      <c r="F411" s="88"/>
    </row>
    <row r="412" spans="1:6" x14ac:dyDescent="0.2">
      <c r="A412" s="9"/>
      <c r="B412" s="10"/>
      <c r="C412" s="10"/>
      <c r="D412" s="17"/>
      <c r="E412" s="88"/>
      <c r="F412" s="88"/>
    </row>
    <row r="413" spans="1:6" x14ac:dyDescent="0.2">
      <c r="A413" s="9">
        <v>5</v>
      </c>
      <c r="B413" s="10">
        <v>1</v>
      </c>
      <c r="C413" s="10">
        <v>500</v>
      </c>
      <c r="D413" s="38" t="s">
        <v>194</v>
      </c>
      <c r="E413" s="93">
        <v>275000</v>
      </c>
      <c r="F413" s="93" t="e">
        <f>E413-#REF!</f>
        <v>#REF!</v>
      </c>
    </row>
    <row r="414" spans="1:6" x14ac:dyDescent="0.2">
      <c r="A414" s="9"/>
      <c r="B414" s="10"/>
      <c r="C414" s="10"/>
      <c r="D414" s="38"/>
      <c r="E414" s="92"/>
      <c r="F414" s="88"/>
    </row>
    <row r="415" spans="1:6" x14ac:dyDescent="0.2">
      <c r="A415" s="9">
        <v>5</v>
      </c>
      <c r="B415" s="10">
        <v>1</v>
      </c>
      <c r="C415" s="10">
        <v>505</v>
      </c>
      <c r="D415" s="38" t="s">
        <v>90</v>
      </c>
      <c r="E415" s="93">
        <v>352000</v>
      </c>
      <c r="F415" s="93" t="e">
        <f>E415-#REF!</f>
        <v>#REF!</v>
      </c>
    </row>
    <row r="416" spans="1:6" x14ac:dyDescent="0.2">
      <c r="A416" s="9"/>
      <c r="B416" s="10"/>
      <c r="C416" s="10"/>
      <c r="D416" s="38"/>
      <c r="E416" s="88"/>
      <c r="F416" s="88"/>
    </row>
    <row r="417" spans="1:6" x14ac:dyDescent="0.2">
      <c r="A417" s="9">
        <v>5</v>
      </c>
      <c r="B417" s="10">
        <v>0</v>
      </c>
      <c r="C417" s="10">
        <v>510</v>
      </c>
      <c r="D417" s="38" t="s">
        <v>195</v>
      </c>
      <c r="E417" s="93">
        <v>190000</v>
      </c>
      <c r="F417" s="93" t="e">
        <f>E417-#REF!</f>
        <v>#REF!</v>
      </c>
    </row>
    <row r="418" spans="1:6" x14ac:dyDescent="0.2">
      <c r="A418" s="9"/>
      <c r="B418" s="10"/>
      <c r="C418" s="10"/>
      <c r="D418" s="38"/>
      <c r="E418" s="92"/>
      <c r="F418" s="88"/>
    </row>
    <row r="419" spans="1:6" x14ac:dyDescent="0.2">
      <c r="A419" s="9">
        <v>5</v>
      </c>
      <c r="B419" s="10">
        <v>1</v>
      </c>
      <c r="C419" s="10">
        <v>515</v>
      </c>
      <c r="D419" s="38" t="s">
        <v>196</v>
      </c>
      <c r="E419" s="93">
        <v>20000</v>
      </c>
      <c r="F419" s="93" t="e">
        <f>E419-#REF!</f>
        <v>#REF!</v>
      </c>
    </row>
    <row r="420" spans="1:6" x14ac:dyDescent="0.2">
      <c r="A420" s="9"/>
      <c r="B420" s="10"/>
      <c r="C420" s="10"/>
      <c r="D420" s="38"/>
      <c r="E420" s="92"/>
      <c r="F420" s="92"/>
    </row>
    <row r="421" spans="1:6" x14ac:dyDescent="0.2">
      <c r="A421" s="9">
        <v>5</v>
      </c>
      <c r="B421" s="10">
        <v>1</v>
      </c>
      <c r="C421" s="10">
        <v>520</v>
      </c>
      <c r="D421" s="38" t="s">
        <v>197</v>
      </c>
      <c r="E421" s="93">
        <v>30000</v>
      </c>
      <c r="F421" s="93" t="e">
        <f>E421-#REF!</f>
        <v>#REF!</v>
      </c>
    </row>
    <row r="422" spans="1:6" x14ac:dyDescent="0.2">
      <c r="A422" s="9"/>
      <c r="B422" s="10"/>
      <c r="C422" s="10"/>
      <c r="D422" s="38"/>
      <c r="E422" s="88"/>
      <c r="F422" s="88"/>
    </row>
    <row r="423" spans="1:6" x14ac:dyDescent="0.2">
      <c r="A423" s="9">
        <v>5</v>
      </c>
      <c r="B423" s="10">
        <v>1</v>
      </c>
      <c r="C423" s="10">
        <v>525</v>
      </c>
      <c r="D423" s="38" t="s">
        <v>198</v>
      </c>
      <c r="E423" s="93">
        <v>20000</v>
      </c>
      <c r="F423" s="93" t="e">
        <f>E423-#REF!</f>
        <v>#REF!</v>
      </c>
    </row>
    <row r="424" spans="1:6" x14ac:dyDescent="0.2">
      <c r="A424" s="9"/>
      <c r="B424" s="10"/>
      <c r="C424" s="10"/>
      <c r="D424" s="38"/>
      <c r="E424" s="88"/>
      <c r="F424" s="88"/>
    </row>
    <row r="425" spans="1:6" x14ac:dyDescent="0.2">
      <c r="A425" s="9">
        <v>5</v>
      </c>
      <c r="B425" s="10">
        <v>1</v>
      </c>
      <c r="C425" s="10">
        <v>530</v>
      </c>
      <c r="D425" s="38" t="s">
        <v>199</v>
      </c>
      <c r="E425" s="93">
        <v>0</v>
      </c>
      <c r="F425" s="93" t="e">
        <f>E425-#REF!</f>
        <v>#REF!</v>
      </c>
    </row>
    <row r="426" spans="1:6" x14ac:dyDescent="0.2">
      <c r="A426" s="9"/>
      <c r="B426" s="10"/>
      <c r="C426" s="10"/>
      <c r="D426" s="38"/>
      <c r="E426" s="88"/>
      <c r="F426" s="88"/>
    </row>
    <row r="427" spans="1:6" x14ac:dyDescent="0.2">
      <c r="A427" s="9">
        <v>5</v>
      </c>
      <c r="B427" s="10">
        <v>1</v>
      </c>
      <c r="C427" s="10">
        <v>535</v>
      </c>
      <c r="D427" s="38" t="s">
        <v>138</v>
      </c>
      <c r="E427" s="93">
        <v>10000</v>
      </c>
      <c r="F427" s="93" t="e">
        <f>E427-#REF!</f>
        <v>#REF!</v>
      </c>
    </row>
    <row r="428" spans="1:6" x14ac:dyDescent="0.2">
      <c r="A428" s="9"/>
      <c r="B428" s="10"/>
      <c r="C428" s="10"/>
      <c r="D428" s="38"/>
      <c r="E428" s="88"/>
      <c r="F428" s="88"/>
    </row>
    <row r="429" spans="1:6" x14ac:dyDescent="0.2">
      <c r="A429" s="9">
        <v>5</v>
      </c>
      <c r="B429" s="10">
        <v>1</v>
      </c>
      <c r="C429" s="10">
        <v>540</v>
      </c>
      <c r="D429" s="38" t="s">
        <v>200</v>
      </c>
      <c r="E429" s="93">
        <v>0</v>
      </c>
      <c r="F429" s="93" t="e">
        <f>E429-#REF!</f>
        <v>#REF!</v>
      </c>
    </row>
    <row r="430" spans="1:6" x14ac:dyDescent="0.2">
      <c r="A430" s="9"/>
      <c r="B430" s="10"/>
      <c r="C430" s="10"/>
      <c r="D430" s="38"/>
      <c r="E430" s="88"/>
      <c r="F430" s="88"/>
    </row>
    <row r="431" spans="1:6" ht="25.5" x14ac:dyDescent="0.2">
      <c r="A431" s="9">
        <v>5</v>
      </c>
      <c r="B431" s="10">
        <v>1</v>
      </c>
      <c r="C431" s="10">
        <v>541</v>
      </c>
      <c r="D431" s="38" t="s">
        <v>201</v>
      </c>
      <c r="E431" s="93">
        <v>600000</v>
      </c>
      <c r="F431" s="93" t="e">
        <f>E431-#REF!</f>
        <v>#REF!</v>
      </c>
    </row>
    <row r="432" spans="1:6" x14ac:dyDescent="0.2">
      <c r="A432" s="9"/>
      <c r="B432" s="10"/>
      <c r="C432" s="10"/>
      <c r="D432" s="38"/>
      <c r="E432" s="88"/>
      <c r="F432" s="88"/>
    </row>
    <row r="433" spans="1:6" x14ac:dyDescent="0.2">
      <c r="A433" s="9">
        <v>5</v>
      </c>
      <c r="B433" s="10">
        <v>1</v>
      </c>
      <c r="C433" s="10">
        <v>542</v>
      </c>
      <c r="D433" s="38" t="s">
        <v>202</v>
      </c>
      <c r="E433" s="93">
        <v>20000</v>
      </c>
      <c r="F433" s="93" t="e">
        <f>E433-#REF!</f>
        <v>#REF!</v>
      </c>
    </row>
    <row r="434" spans="1:6" x14ac:dyDescent="0.2">
      <c r="A434" s="9"/>
      <c r="B434" s="10"/>
      <c r="C434" s="10"/>
      <c r="D434" s="38"/>
      <c r="E434" s="88"/>
      <c r="F434" s="88"/>
    </row>
    <row r="435" spans="1:6" x14ac:dyDescent="0.2">
      <c r="A435" s="9">
        <v>5</v>
      </c>
      <c r="B435" s="10">
        <v>1</v>
      </c>
      <c r="C435" s="10">
        <v>543</v>
      </c>
      <c r="D435" s="38" t="s">
        <v>203</v>
      </c>
      <c r="E435" s="93">
        <v>35000</v>
      </c>
      <c r="F435" s="93" t="e">
        <f>E435-#REF!</f>
        <v>#REF!</v>
      </c>
    </row>
    <row r="436" spans="1:6" x14ac:dyDescent="0.2">
      <c r="A436" s="9"/>
      <c r="B436" s="10"/>
      <c r="C436" s="10"/>
      <c r="D436" s="38"/>
      <c r="E436" s="92"/>
      <c r="F436" s="88"/>
    </row>
    <row r="437" spans="1:6" ht="25.5" x14ac:dyDescent="0.2">
      <c r="A437" s="9">
        <v>5</v>
      </c>
      <c r="B437" s="10">
        <v>1</v>
      </c>
      <c r="C437" s="10">
        <v>544</v>
      </c>
      <c r="D437" s="38" t="s">
        <v>204</v>
      </c>
      <c r="E437" s="93">
        <v>315000</v>
      </c>
      <c r="F437" s="93" t="e">
        <f>E437-#REF!</f>
        <v>#REF!</v>
      </c>
    </row>
    <row r="438" spans="1:6" x14ac:dyDescent="0.2">
      <c r="A438" s="9"/>
      <c r="B438" s="10"/>
      <c r="C438" s="10"/>
      <c r="D438" s="38"/>
      <c r="E438" s="92"/>
      <c r="F438" s="88"/>
    </row>
    <row r="439" spans="1:6" ht="25.5" x14ac:dyDescent="0.2">
      <c r="A439" s="9">
        <v>5</v>
      </c>
      <c r="B439" s="10">
        <v>1</v>
      </c>
      <c r="C439" s="10">
        <v>545</v>
      </c>
      <c r="D439" s="38" t="s">
        <v>205</v>
      </c>
      <c r="E439" s="93">
        <v>52000</v>
      </c>
      <c r="F439" s="93" t="e">
        <f>E439-#REF!</f>
        <v>#REF!</v>
      </c>
    </row>
    <row r="440" spans="1:6" ht="13.5" thickBot="1" x14ac:dyDescent="0.25">
      <c r="A440" s="9"/>
      <c r="B440" s="10"/>
      <c r="C440" s="10"/>
      <c r="D440" s="38"/>
      <c r="E440" s="94"/>
      <c r="F440" s="94"/>
    </row>
    <row r="441" spans="1:6" ht="13.5" thickBot="1" x14ac:dyDescent="0.25">
      <c r="A441" s="9"/>
      <c r="B441" s="10"/>
      <c r="C441" s="10"/>
      <c r="D441" s="25" t="s">
        <v>27</v>
      </c>
      <c r="E441" s="96">
        <v>1919000</v>
      </c>
      <c r="F441" s="96" t="e">
        <f t="shared" ref="F441" si="53">SUM(F413:F440)</f>
        <v>#REF!</v>
      </c>
    </row>
    <row r="442" spans="1:6" ht="13.5" thickBot="1" x14ac:dyDescent="0.25">
      <c r="A442" s="9"/>
      <c r="B442" s="10"/>
      <c r="C442" s="10"/>
      <c r="D442" s="30"/>
      <c r="E442" s="115"/>
      <c r="F442" s="115"/>
    </row>
    <row r="443" spans="1:6" ht="13.5" thickBot="1" x14ac:dyDescent="0.25">
      <c r="A443" s="9"/>
      <c r="B443" s="10"/>
      <c r="C443" s="10"/>
      <c r="D443" s="35" t="s">
        <v>206</v>
      </c>
      <c r="E443" s="96">
        <v>1919000</v>
      </c>
      <c r="F443" s="96" t="e">
        <f t="shared" ref="F443" si="54">F441</f>
        <v>#REF!</v>
      </c>
    </row>
    <row r="444" spans="1:6" x14ac:dyDescent="0.2">
      <c r="A444" s="9"/>
      <c r="B444" s="10"/>
      <c r="C444" s="10"/>
      <c r="D444" s="28"/>
      <c r="E444" s="88"/>
      <c r="F444" s="88"/>
    </row>
    <row r="445" spans="1:6" x14ac:dyDescent="0.2">
      <c r="A445" s="9"/>
      <c r="B445" s="10"/>
      <c r="C445" s="10"/>
      <c r="D445" s="28"/>
      <c r="E445" s="88"/>
      <c r="F445" s="88"/>
    </row>
    <row r="446" spans="1:6" x14ac:dyDescent="0.2">
      <c r="A446" s="9"/>
      <c r="B446" s="10"/>
      <c r="C446" s="10"/>
      <c r="D446" s="17" t="s">
        <v>207</v>
      </c>
      <c r="E446" s="88"/>
      <c r="F446" s="88"/>
    </row>
    <row r="447" spans="1:6" x14ac:dyDescent="0.2">
      <c r="A447" s="9"/>
      <c r="B447" s="10"/>
      <c r="C447" s="10"/>
      <c r="D447" s="17"/>
      <c r="E447" s="88"/>
      <c r="F447" s="88"/>
    </row>
    <row r="448" spans="1:6" x14ac:dyDescent="0.2">
      <c r="A448" s="9"/>
      <c r="B448" s="10"/>
      <c r="C448" s="10"/>
      <c r="D448" s="116" t="s">
        <v>208</v>
      </c>
      <c r="E448" s="92">
        <v>0</v>
      </c>
      <c r="F448" s="92">
        <v>0</v>
      </c>
    </row>
    <row r="449" spans="1:6" ht="13.5" thickBot="1" x14ac:dyDescent="0.25">
      <c r="A449" s="9"/>
      <c r="B449" s="10"/>
      <c r="C449" s="10"/>
      <c r="D449" s="117"/>
      <c r="E449" s="118"/>
      <c r="F449" s="118"/>
    </row>
    <row r="450" spans="1:6" ht="14.25" thickTop="1" thickBot="1" x14ac:dyDescent="0.25">
      <c r="A450" s="9"/>
      <c r="B450" s="10"/>
      <c r="C450" s="10"/>
      <c r="D450" s="119"/>
      <c r="E450" s="98"/>
      <c r="F450" s="98"/>
    </row>
    <row r="451" spans="1:6" ht="13.5" thickBot="1" x14ac:dyDescent="0.25">
      <c r="A451" s="9"/>
      <c r="B451" s="10"/>
      <c r="C451" s="10"/>
      <c r="D451" s="120" t="s">
        <v>209</v>
      </c>
      <c r="E451" s="121">
        <v>15474705.060000001</v>
      </c>
      <c r="F451" s="121" t="e">
        <f t="shared" ref="F451" si="55">F335</f>
        <v>#REF!</v>
      </c>
    </row>
    <row r="452" spans="1:6" x14ac:dyDescent="0.2">
      <c r="A452" s="9"/>
      <c r="B452" s="10"/>
      <c r="C452" s="10"/>
      <c r="D452" s="73" t="s">
        <v>118</v>
      </c>
      <c r="E452" s="74">
        <v>67000</v>
      </c>
      <c r="F452" s="74" t="e">
        <f t="shared" ref="F452" si="56">F236</f>
        <v>#REF!</v>
      </c>
    </row>
    <row r="453" spans="1:6" x14ac:dyDescent="0.2">
      <c r="A453" s="9"/>
      <c r="B453" s="10"/>
      <c r="C453" s="10"/>
      <c r="D453" s="73" t="s">
        <v>210</v>
      </c>
      <c r="E453" s="74">
        <v>18000</v>
      </c>
      <c r="F453" s="74" t="e">
        <f t="shared" ref="F453" si="57">F244</f>
        <v>#REF!</v>
      </c>
    </row>
    <row r="454" spans="1:6" x14ac:dyDescent="0.2">
      <c r="A454" s="9"/>
      <c r="B454" s="10"/>
      <c r="C454" s="10"/>
      <c r="D454" s="73" t="s">
        <v>125</v>
      </c>
      <c r="E454" s="74">
        <v>6376988.1399999997</v>
      </c>
      <c r="F454" s="74" t="e">
        <f t="shared" ref="F454" si="58">F262</f>
        <v>#REF!</v>
      </c>
    </row>
    <row r="455" spans="1:6" x14ac:dyDescent="0.2">
      <c r="A455" s="9"/>
      <c r="B455" s="10"/>
      <c r="C455" s="10"/>
      <c r="D455" s="73" t="s">
        <v>133</v>
      </c>
      <c r="E455" s="74">
        <v>8169716.9200000009</v>
      </c>
      <c r="F455" s="74" t="e">
        <f t="shared" ref="F455" si="59">F280</f>
        <v>#REF!</v>
      </c>
    </row>
    <row r="456" spans="1:6" x14ac:dyDescent="0.2">
      <c r="A456" s="9"/>
      <c r="B456" s="10"/>
      <c r="C456" s="10"/>
      <c r="D456" s="73" t="s">
        <v>211</v>
      </c>
      <c r="E456" s="74">
        <v>102500</v>
      </c>
      <c r="F456" s="74" t="e">
        <f t="shared" ref="F456" si="60">F292</f>
        <v>#REF!</v>
      </c>
    </row>
    <row r="457" spans="1:6" x14ac:dyDescent="0.2">
      <c r="A457" s="9"/>
      <c r="B457" s="10"/>
      <c r="C457" s="10"/>
      <c r="D457" s="73" t="s">
        <v>148</v>
      </c>
      <c r="E457" s="74">
        <v>5000</v>
      </c>
      <c r="F457" s="74" t="e">
        <f t="shared" ref="F457" si="61">F302</f>
        <v>#REF!</v>
      </c>
    </row>
    <row r="458" spans="1:6" x14ac:dyDescent="0.2">
      <c r="A458" s="9"/>
      <c r="B458" s="10"/>
      <c r="C458" s="10"/>
      <c r="D458" s="73" t="s">
        <v>153</v>
      </c>
      <c r="E458" s="74">
        <v>375000</v>
      </c>
      <c r="F458" s="74" t="e">
        <f t="shared" ref="F458" si="62">F308</f>
        <v>#REF!</v>
      </c>
    </row>
    <row r="459" spans="1:6" x14ac:dyDescent="0.2">
      <c r="A459" s="9"/>
      <c r="B459" s="10"/>
      <c r="C459" s="10"/>
      <c r="D459" s="73" t="s">
        <v>156</v>
      </c>
      <c r="E459" s="74">
        <v>360500</v>
      </c>
      <c r="F459" s="74" t="e">
        <f t="shared" ref="F459" si="63">F326</f>
        <v>#REF!</v>
      </c>
    </row>
    <row r="460" spans="1:6" ht="13.5" thickBot="1" x14ac:dyDescent="0.25">
      <c r="A460" s="9"/>
      <c r="B460" s="10"/>
      <c r="C460" s="10"/>
      <c r="D460" s="122" t="s">
        <v>165</v>
      </c>
      <c r="E460" s="74">
        <v>0</v>
      </c>
      <c r="F460" s="74" t="e">
        <f t="shared" ref="F460" si="64">F333</f>
        <v>#REF!</v>
      </c>
    </row>
    <row r="461" spans="1:6" ht="13.5" thickBot="1" x14ac:dyDescent="0.25">
      <c r="A461" s="9"/>
      <c r="B461" s="10"/>
      <c r="C461" s="10"/>
      <c r="D461" s="102" t="s">
        <v>212</v>
      </c>
      <c r="E461" s="121">
        <v>7171876.8700000001</v>
      </c>
      <c r="F461" s="121" t="e">
        <f t="shared" ref="F461" si="65">F371</f>
        <v>#REF!</v>
      </c>
    </row>
    <row r="462" spans="1:6" x14ac:dyDescent="0.2">
      <c r="A462" s="9"/>
      <c r="B462" s="10"/>
      <c r="C462" s="10"/>
      <c r="D462" s="122" t="s">
        <v>213</v>
      </c>
      <c r="E462" s="74">
        <v>7076876.8700000001</v>
      </c>
      <c r="F462" s="74" t="e">
        <f t="shared" ref="F462" si="66">F350</f>
        <v>#REF!</v>
      </c>
    </row>
    <row r="463" spans="1:6" ht="25.5" thickBot="1" x14ac:dyDescent="0.25">
      <c r="A463" s="9"/>
      <c r="B463" s="10"/>
      <c r="C463" s="10"/>
      <c r="D463" s="123" t="s">
        <v>214</v>
      </c>
      <c r="E463" s="74">
        <v>95000</v>
      </c>
      <c r="F463" s="74" t="e">
        <f t="shared" ref="F463" si="67">F369</f>
        <v>#REF!</v>
      </c>
    </row>
    <row r="464" spans="1:6" ht="13.5" thickBot="1" x14ac:dyDescent="0.25">
      <c r="A464" s="9"/>
      <c r="B464" s="10"/>
      <c r="C464" s="10"/>
      <c r="D464" s="70" t="s">
        <v>215</v>
      </c>
      <c r="E464" s="121">
        <v>100000</v>
      </c>
      <c r="F464" s="121" t="e">
        <f t="shared" ref="F464" si="68">F384</f>
        <v>#REF!</v>
      </c>
    </row>
    <row r="465" spans="1:6" ht="13.5" thickBot="1" x14ac:dyDescent="0.25">
      <c r="A465" s="9"/>
      <c r="B465" s="10"/>
      <c r="C465" s="10"/>
      <c r="D465" s="122" t="s">
        <v>186</v>
      </c>
      <c r="E465" s="74">
        <v>100000</v>
      </c>
      <c r="F465" s="74" t="e">
        <f t="shared" ref="F465" si="69">F382</f>
        <v>#REF!</v>
      </c>
    </row>
    <row r="466" spans="1:6" ht="13.5" thickBot="1" x14ac:dyDescent="0.25">
      <c r="A466" s="9"/>
      <c r="B466" s="10"/>
      <c r="C466" s="10"/>
      <c r="D466" s="70" t="s">
        <v>216</v>
      </c>
      <c r="E466" s="121">
        <v>3036135.0300000003</v>
      </c>
      <c r="F466" s="121" t="e">
        <f t="shared" ref="F466" si="70">F405</f>
        <v>#REF!</v>
      </c>
    </row>
    <row r="467" spans="1:6" ht="13.5" thickBot="1" x14ac:dyDescent="0.25">
      <c r="A467" s="9"/>
      <c r="B467" s="10"/>
      <c r="C467" s="10"/>
      <c r="D467" s="38" t="s">
        <v>78</v>
      </c>
      <c r="E467" s="74">
        <v>3036135.0300000003</v>
      </c>
      <c r="F467" s="74" t="e">
        <f t="shared" ref="F467" si="71">F403</f>
        <v>#REF!</v>
      </c>
    </row>
    <row r="468" spans="1:6" ht="13.5" thickBot="1" x14ac:dyDescent="0.25">
      <c r="A468" s="9"/>
      <c r="B468" s="10"/>
      <c r="C468" s="10"/>
      <c r="D468" s="70" t="s">
        <v>217</v>
      </c>
      <c r="E468" s="121">
        <v>1919000</v>
      </c>
      <c r="F468" s="121" t="e">
        <f t="shared" ref="F468" si="72">F443</f>
        <v>#REF!</v>
      </c>
    </row>
    <row r="469" spans="1:6" ht="13.5" thickBot="1" x14ac:dyDescent="0.25">
      <c r="A469" s="9"/>
      <c r="B469" s="10"/>
      <c r="C469" s="10"/>
      <c r="D469" s="38" t="s">
        <v>193</v>
      </c>
      <c r="E469" s="74">
        <v>1919000</v>
      </c>
      <c r="F469" s="74" t="e">
        <f t="shared" ref="F469" si="73">F441</f>
        <v>#REF!</v>
      </c>
    </row>
    <row r="470" spans="1:6" ht="13.5" thickBot="1" x14ac:dyDescent="0.25">
      <c r="A470" s="124"/>
      <c r="B470" s="125"/>
      <c r="C470" s="125"/>
      <c r="D470" s="126" t="s">
        <v>218</v>
      </c>
      <c r="E470" s="121">
        <v>27701716.960000001</v>
      </c>
      <c r="F470" s="121" t="e">
        <f t="shared" ref="F470" si="74">F451+F461+F464+F466+F468</f>
        <v>#REF!</v>
      </c>
    </row>
  </sheetData>
  <mergeCells count="12">
    <mergeCell ref="F1:F3"/>
    <mergeCell ref="G1:G3"/>
    <mergeCell ref="A1:A6"/>
    <mergeCell ref="B1:B6"/>
    <mergeCell ref="C1:C6"/>
    <mergeCell ref="D1:D6"/>
    <mergeCell ref="F5:F6"/>
    <mergeCell ref="G5:G6"/>
    <mergeCell ref="A218:A222"/>
    <mergeCell ref="B218:B222"/>
    <mergeCell ref="C218:C222"/>
    <mergeCell ref="D218:D222"/>
  </mergeCells>
  <pageMargins left="0.31496062992125984" right="0.35433070866141736" top="0.86614173228346458" bottom="0.31496062992125984" header="0.31496062992125984" footer="0.15748031496062992"/>
  <pageSetup paperSize="9" fitToHeight="0" orientation="landscape" r:id="rId1"/>
  <headerFooter>
    <oddHeader xml:space="preserve">&amp;L&amp;"Arial,Grassetto"Consorzio di bonifica Brenta - Cittadella
RENDICONTO FINANZIARIO ANNO 2022 - PARTE ENTRATA&amp;C
</oddHeader>
    <oddFooter>&amp;Cpag.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Entrata</vt:lpstr>
      <vt:lpstr>Entrata!Titoli_stampa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Verzotto</dc:creator>
  <cp:lastModifiedBy>Antonio Verzotto</cp:lastModifiedBy>
  <cp:lastPrinted>2023-12-06T09:59:00Z</cp:lastPrinted>
  <dcterms:created xsi:type="dcterms:W3CDTF">2023-12-06T09:35:28Z</dcterms:created>
  <dcterms:modified xsi:type="dcterms:W3CDTF">2023-12-06T09:59:04Z</dcterms:modified>
</cp:coreProperties>
</file>